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розова\Отчет 11,12\Ф №11 и №12 моя\Уточненная на 2025\прислала Катя\"/>
    </mc:Choice>
  </mc:AlternateContent>
  <xr:revisionPtr revIDLastSave="0" documentId="13_ncr:1_{3049831A-DE82-4868-BCDF-5706A1B0B92C}" xr6:coauthVersionLast="47" xr6:coauthVersionMax="47" xr10:uidLastSave="{00000000-0000-0000-0000-000000000000}"/>
  <bookViews>
    <workbookView xWindow="-120" yWindow="-120" windowWidth="21840" windowHeight="13020" tabRatio="343" xr2:uid="{00000000-000D-0000-FFFF-FFFF00000000}"/>
  </bookViews>
  <sheets>
    <sheet name="1" sheetId="1" r:id="rId1"/>
  </sheets>
  <definedNames>
    <definedName name="_xlnm.Print_Area" localSheetId="0">'1'!$A$1:$AO$127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92" i="1" l="1"/>
  <c r="AH92" i="1"/>
  <c r="AI92" i="1"/>
  <c r="AJ92" i="1"/>
  <c r="AK92" i="1"/>
  <c r="AL92" i="1"/>
  <c r="AM92" i="1"/>
  <c r="AF92" i="1"/>
  <c r="AL111" i="1"/>
  <c r="AM111" i="1"/>
  <c r="AK111" i="1"/>
  <c r="AN90" i="1"/>
  <c r="AN87" i="1" l="1"/>
  <c r="AN82" i="1"/>
  <c r="AN83" i="1"/>
  <c r="AN81" i="1"/>
  <c r="AK114" i="1"/>
  <c r="AL114" i="1"/>
  <c r="AM114" i="1"/>
  <c r="AK79" i="1"/>
  <c r="AL79" i="1"/>
  <c r="AM79" i="1"/>
  <c r="AL78" i="1"/>
  <c r="AK75" i="1"/>
  <c r="AL75" i="1"/>
  <c r="AM75" i="1"/>
  <c r="AK66" i="1"/>
  <c r="AL66" i="1"/>
  <c r="AM66" i="1"/>
  <c r="AJ66" i="1"/>
  <c r="AJ62" i="1"/>
  <c r="AK62" i="1"/>
  <c r="AL62" i="1"/>
  <c r="AM62" i="1"/>
  <c r="AK38" i="1"/>
  <c r="AL38" i="1"/>
  <c r="AM38" i="1"/>
  <c r="AJ38" i="1"/>
  <c r="AK25" i="1"/>
  <c r="AL25" i="1"/>
  <c r="AM25" i="1"/>
  <c r="AJ18" i="1"/>
  <c r="AK18" i="1"/>
  <c r="AL18" i="1"/>
  <c r="AM18" i="1"/>
  <c r="AM78" i="1" l="1"/>
  <c r="AK78" i="1"/>
  <c r="AM17" i="1"/>
  <c r="AM14" i="1" s="1"/>
  <c r="AK17" i="1"/>
  <c r="AK14" i="1" s="1"/>
  <c r="AL17" i="1"/>
  <c r="AL14" i="1" s="1"/>
  <c r="AN63" i="1"/>
  <c r="AN37" i="1"/>
  <c r="AN106" i="1"/>
  <c r="AN103" i="1"/>
  <c r="AN76" i="1"/>
  <c r="AN74" i="1"/>
  <c r="AN73" i="1"/>
  <c r="AN72" i="1"/>
  <c r="AN71" i="1"/>
  <c r="AN70" i="1"/>
  <c r="AN69" i="1"/>
  <c r="AN68" i="1"/>
  <c r="AN67" i="1"/>
  <c r="AN65" i="1"/>
  <c r="AN64" i="1"/>
  <c r="AN49" i="1"/>
  <c r="AN36" i="1"/>
  <c r="AN35" i="1"/>
  <c r="AN34" i="1"/>
  <c r="AN29" i="1"/>
  <c r="AN21" i="1"/>
  <c r="AN20" i="1"/>
  <c r="AN19" i="1"/>
  <c r="AN61" i="1"/>
  <c r="AN116" i="1"/>
  <c r="AN108" i="1" l="1"/>
  <c r="AJ111" i="1"/>
  <c r="AN111" i="1" s="1"/>
  <c r="AN96" i="1"/>
  <c r="AN97" i="1"/>
  <c r="AN98" i="1"/>
  <c r="AN99" i="1"/>
  <c r="AN100" i="1"/>
  <c r="AN101" i="1"/>
  <c r="AN102" i="1"/>
  <c r="AN104" i="1"/>
  <c r="AN105" i="1"/>
  <c r="AJ25" i="1"/>
  <c r="AN112" i="1"/>
  <c r="AF115" i="1"/>
  <c r="AG115" i="1"/>
  <c r="AG114" i="1" s="1"/>
  <c r="AH115" i="1"/>
  <c r="AH114" i="1" s="1"/>
  <c r="AI115" i="1"/>
  <c r="AI114" i="1" s="1"/>
  <c r="AJ115" i="1"/>
  <c r="AJ114" i="1" s="1"/>
  <c r="AF66" i="1"/>
  <c r="AG66" i="1"/>
  <c r="AF62" i="1"/>
  <c r="AG62" i="1"/>
  <c r="AH62" i="1"/>
  <c r="AI38" i="1"/>
  <c r="AH38" i="1"/>
  <c r="AI62" i="1" l="1"/>
  <c r="AN62" i="1" s="1"/>
  <c r="A64" i="1"/>
  <c r="A65" i="1" s="1"/>
  <c r="B64" i="1"/>
  <c r="C64" i="1"/>
  <c r="C65" i="1" s="1"/>
  <c r="D64" i="1"/>
  <c r="D65" i="1" s="1"/>
  <c r="E64" i="1"/>
  <c r="E65" i="1" s="1"/>
  <c r="F64" i="1"/>
  <c r="G64" i="1"/>
  <c r="G65" i="1" s="1"/>
  <c r="H64" i="1"/>
  <c r="H65" i="1" s="1"/>
  <c r="I64" i="1"/>
  <c r="I65" i="1" s="1"/>
  <c r="J64" i="1"/>
  <c r="K64" i="1"/>
  <c r="K65" i="1" s="1"/>
  <c r="L64" i="1"/>
  <c r="L65" i="1" s="1"/>
  <c r="M64" i="1"/>
  <c r="M65" i="1" s="1"/>
  <c r="N64" i="1"/>
  <c r="O64" i="1"/>
  <c r="O65" i="1" s="1"/>
  <c r="P64" i="1"/>
  <c r="P65" i="1" s="1"/>
  <c r="Q64" i="1"/>
  <c r="Q65" i="1" s="1"/>
  <c r="B65" i="1"/>
  <c r="F65" i="1"/>
  <c r="J65" i="1"/>
  <c r="N65" i="1"/>
  <c r="AN113" i="1"/>
  <c r="AJ75" i="1"/>
  <c r="AN77" i="1"/>
  <c r="AG75" i="1"/>
  <c r="AH75" i="1"/>
  <c r="AI75" i="1"/>
  <c r="AF75" i="1"/>
  <c r="AN30" i="1"/>
  <c r="AN33" i="1"/>
  <c r="AN27" i="1"/>
  <c r="AN28" i="1"/>
  <c r="AN75" i="1" l="1"/>
  <c r="AJ17" i="1"/>
  <c r="AN115" i="1"/>
  <c r="AI79" i="1"/>
  <c r="AH79" i="1"/>
  <c r="AI78" i="1" l="1"/>
  <c r="AJ79" i="1"/>
  <c r="AI18" i="1"/>
  <c r="AH18" i="1"/>
  <c r="AG18" i="1"/>
  <c r="AI25" i="1"/>
  <c r="AH25" i="1"/>
  <c r="AJ78" i="1" l="1"/>
  <c r="AH78" i="1"/>
  <c r="AF114" i="1"/>
  <c r="AN114" i="1" s="1"/>
  <c r="AN107" i="1"/>
  <c r="AN95" i="1"/>
  <c r="AN94" i="1"/>
  <c r="AN93" i="1"/>
  <c r="AN92" i="1"/>
  <c r="AN88" i="1"/>
  <c r="AG79" i="1"/>
  <c r="AF79" i="1"/>
  <c r="AN79" i="1" s="1"/>
  <c r="AI66" i="1"/>
  <c r="AI17" i="1" s="1"/>
  <c r="AI14" i="1" s="1"/>
  <c r="AH66" i="1"/>
  <c r="AN57" i="1"/>
  <c r="AN54" i="1"/>
  <c r="AN53" i="1"/>
  <c r="AN50" i="1"/>
  <c r="AN48" i="1"/>
  <c r="AN47" i="1"/>
  <c r="AN46" i="1"/>
  <c r="AN45" i="1"/>
  <c r="AN44" i="1"/>
  <c r="AN43" i="1"/>
  <c r="AN42" i="1"/>
  <c r="AN41" i="1"/>
  <c r="AN40" i="1"/>
  <c r="AG38" i="1"/>
  <c r="AN38" i="1" s="1"/>
  <c r="AF26" i="1"/>
  <c r="AN26" i="1" s="1"/>
  <c r="AG25" i="1"/>
  <c r="AF18" i="1"/>
  <c r="AN18" i="1" s="1"/>
  <c r="AN66" i="1" l="1"/>
  <c r="AJ14" i="1"/>
  <c r="AH17" i="1"/>
  <c r="AH14" i="1" s="1"/>
  <c r="AG78" i="1"/>
  <c r="AG17" i="1"/>
  <c r="AF78" i="1"/>
  <c r="AN78" i="1" s="1"/>
  <c r="AF25" i="1"/>
  <c r="AN25" i="1" s="1"/>
  <c r="AG14" i="1" l="1"/>
  <c r="AN14" i="1" s="1"/>
  <c r="AF17" i="1"/>
  <c r="AN17" i="1" s="1"/>
</calcChain>
</file>

<file path=xl/sharedStrings.xml><?xml version="1.0" encoding="utf-8"?>
<sst xmlns="http://schemas.openxmlformats.org/spreadsheetml/2006/main" count="337" uniqueCount="160">
  <si>
    <t xml:space="preserve">Характеристика муниципальной программы </t>
  </si>
  <si>
    <t xml:space="preserve">Администратор муниципальной  программы Администрация  Краснохолмского муниципального округа Тверской области </t>
  </si>
  <si>
    <t>Принятые обозначения и сокращения:</t>
  </si>
  <si>
    <t>2. Подпрограмма - подпрограмма:  1 «Жилищно – коммунальное хозяйство Краснохолмского муниципального округа Тверской области»;  2 "Благоустройство Краснохолмского муниципального округа Тверской области"</t>
  </si>
  <si>
    <t>3. Задача - задача подпрограммы.</t>
  </si>
  <si>
    <t>4. Мероприятие - мероприятие подпрограммы.</t>
  </si>
  <si>
    <t xml:space="preserve">Коды бюджетной классификации </t>
  </si>
  <si>
    <t xml:space="preserve">Дополнительный аналитический код </t>
  </si>
  <si>
    <t>Цели программы, подпрограммы, задачи  подпрограммы, мероприятия подпрограммы, административные мероприятия и их показатели</t>
  </si>
  <si>
    <t>Единица  измерения</t>
  </si>
  <si>
    <t>Степень влияния выполнения подпрограммы на реализацию программы в целом (при решении задачи подпрограммы на реализацию подпрограммы), %</t>
  </si>
  <si>
    <t>Финансовый год предшествующий реализации программы, (N-1) год</t>
  </si>
  <si>
    <t>Целевое (суммарное) значение показателя</t>
  </si>
  <si>
    <t>код администратора программ</t>
  </si>
  <si>
    <t>раздел</t>
  </si>
  <si>
    <t>подраздел</t>
  </si>
  <si>
    <t>классификация целевой статьи расходов бюджета</t>
  </si>
  <si>
    <t>код вида расходов</t>
  </si>
  <si>
    <t>программа</t>
  </si>
  <si>
    <t>подпрограмма</t>
  </si>
  <si>
    <t>цель программы</t>
  </si>
  <si>
    <t>задача подпрограммы</t>
  </si>
  <si>
    <t xml:space="preserve">мероприятие (подпрограммы или административное)
</t>
  </si>
  <si>
    <t>номер показателя</t>
  </si>
  <si>
    <t>значение</t>
  </si>
  <si>
    <t>год достижения</t>
  </si>
  <si>
    <t>вид мероприятия</t>
  </si>
  <si>
    <t xml:space="preserve">подвид мероприятия
</t>
  </si>
  <si>
    <t>закон Тверской области</t>
  </si>
  <si>
    <t>x</t>
  </si>
  <si>
    <t>тыс.руб.</t>
  </si>
  <si>
    <t xml:space="preserve">Цели программы 
1 Создание условий для проведения капитального ремонта муниципального жилого фонда Краснохолмского муниципального округа Тверской области 
2 Совершенствование системы благоустройства (обеспечение работы уличного освещения,  организация и содержание мест захоронения, ликвидация несанкционированных свалок бытового мусора) Краснохолмского муниципального округа Тверской области .
3 Создание наиболее благоприятной и комфортной среды для проживания граждан.
</t>
  </si>
  <si>
    <t>х</t>
  </si>
  <si>
    <t>0</t>
  </si>
  <si>
    <t>Подпрограммы
 1 «Жилищно – коммунальное хозяйство Краснохолмского муниципального округа Тверской области 
 2 Благоустройство Краснохолмского муниципального округа Тверской области            3Обеспечение пожарной безопасности МО на территориях  АПК</t>
  </si>
  <si>
    <t>Подпрограмма 1 «Жилищно – коммунальное хозяйство Краснохолмского муниципального округа Тверской области»</t>
  </si>
  <si>
    <t>Задача1 Подпрограммы 1 "Содержание муниципального жилого фонда "</t>
  </si>
  <si>
    <t>Б</t>
  </si>
  <si>
    <t xml:space="preserve">Мероприятие 1.001   Изготовление проектно-сметной документации и проведение капитального ремонта муниципального жилого фонда  </t>
  </si>
  <si>
    <t xml:space="preserve">Мероприятие 1.002  Изготовление проектно-сметной документации и проведение  текущего ремонта муниципального жилого фонда  </t>
  </si>
  <si>
    <t>Мероприятие 1.003  "Взносы на капитальный ремонт объектов муниципальной  собственности</t>
  </si>
  <si>
    <t>Показатель 001  Доля  населения улучшившего жилищные   условия  в  общей численности  населения, состоящего на  учете  в качестве нуждающегося в улучшении  жилищных   условий</t>
  </si>
  <si>
    <t>%</t>
  </si>
  <si>
    <t>Мероприятие 1.004 Организация управления многоквартирными домами</t>
  </si>
  <si>
    <t>да/нет</t>
  </si>
  <si>
    <t>да</t>
  </si>
  <si>
    <t>Показатель002   Обеспечение деятельности  организаций коммунального комплекса</t>
  </si>
  <si>
    <t>шт.</t>
  </si>
  <si>
    <t>Задача 2 "Мероприятия в области коммунального хозяйства "</t>
  </si>
  <si>
    <t>Мероприятие 1.001 "Расходы в области коммунального хозяйства" (кап.ремонты и т.д)</t>
  </si>
  <si>
    <t>Расходы в области коммунального хозяйства по отделу городского хозяйства</t>
  </si>
  <si>
    <t>Расходы в области коммунального хозяйства по отделу по работе с территориями и АПК</t>
  </si>
  <si>
    <t>Мероприятие 1.002 "Расходы в области коммунального хозяйства " (текущие ремонты и   обслуживание)</t>
  </si>
  <si>
    <t>Расходы в области коммунального хозяйства по отделу по работе с территориями и АПК (водокачка)</t>
  </si>
  <si>
    <t>Расходы на разработку ПСД на строительство газовых котельных и тепловых сетей города Красный Холм</t>
  </si>
  <si>
    <t xml:space="preserve">Мероприятие 1.003 Развитие системы газоснабжения населенных пунктов Тверской области. Внутрипоселковые газовые сети по г. Красный Холм </t>
  </si>
  <si>
    <t>S</t>
  </si>
  <si>
    <t xml:space="preserve">Расходы, связанные с развитием системы газоснабжения в г.Красный Холм  </t>
  </si>
  <si>
    <t>Задача 3 "Мероприятия на реализацию ППМИ округа "</t>
  </si>
  <si>
    <t xml:space="preserve"> Мероприятие 1.004 Расходы на реализацию ППМИ за счет средств, полученных из обл-го бюджета на реализацию мероприятий по обращениям, поступающим к депутатам Зак Собрания ТО по объекту «Устройство уличного освещения в г. Красный Холм Тверской области, 2 этап»</t>
  </si>
  <si>
    <t>Мероприятие 1.004 Расходы на реализациюППМИ за счет средств местного бюджета , поступлений от юр.лиц и вкладов граждан по объекту «Устройство уличного освещения в г. Красный Холм Тверской области, 2 этап»</t>
  </si>
  <si>
    <t>Мероприятие 1.005 Расходы на реализацию ППМИ за счет средств, полученных из обл-го бюджета на реализацию мероприятий по обращениям, поступающим к депутатам Зак Собрания ТО по объекту «Устройство уличного освещения в г. Красный Холм Тверской области, 2 этап»</t>
  </si>
  <si>
    <t xml:space="preserve"> Мероприятие 1. Расходы на реализациюППМИ за счет средств областного бюджета  по объекту «Строительство колодцев в д. Ульянино и д. Костино Лихачевского с/п Краснохолмского района Тверской области»</t>
  </si>
  <si>
    <t>Мероприятие 1.006 Расходы на реализациюППМИ за счет средств местного бюджета , поступлений от юр.лиц и вкладов граждан по объекту «Строительство колодцев в д. Ульянино и д. Костино Лихачевского с/п Краснохолмского района Тверской области»</t>
  </si>
  <si>
    <t>Мероприятие 1.007 Расходы на реализацию ППМИ за счет средств, полученных из обл-го бюджета на реализацию мероприятий по обращениям, поступающим к депутатам Зак Собрания ТО по объекту «Строительство колодцев в д. Ульянино и д. Костино Лихачевского с/п Краснохолмского района Тверской области»</t>
  </si>
  <si>
    <t xml:space="preserve">Мероприятие 1.Расходы на реализациюППМИ за счет средств областного бюджета по объекту «Устройство уличного освещения в д. Поляны, д. Бекрень Глебенского сельского поселения, Краснохолмского района Тверской области»                          </t>
  </si>
  <si>
    <t>Мероприятие 1.008 Расходы на реализациюППМИ за счет средств местного бюджета , поступлений от юр.лиц и вкладов граждан по объекту «Устройство уличного освещения в д. Поляны, д. Бекрень Глебенского сельского поселения, Краснохолмского района Тверской области»</t>
  </si>
  <si>
    <t>Мероприятие 1.009 Расходы на реализацию ППМИ за счет средств, полученных из обл-го бюджета на реализацию мероприятий по обращениям, поступающим к депутатам Зак Собрания ТО по объекту «Устройство уличного освещения в д. Поляны, д. Бекрень Глебенского сельского поселения, Краснохолмского района Тверской области»</t>
  </si>
  <si>
    <t>Мероприятие 1.Расходы на реализациюППМИ за счет средств областного бюджета  по объекту «Устройство колодцев питьевой воды в дер. Большое Рагозино, дома № 45, 50, 51, 57, 76, 86 и в дер. Желобни, дом 21 Барбинского сельского поселения Краснохолмского района Тверской области»</t>
  </si>
  <si>
    <t>Мероприятие 1.010 Расходы на реализациюППМИ за счет средств местного бюджета , поступлений от юр.лиц и вкладов граждан по объекту «Устройство колодцев питьевой воды в дер. Большое Рагозино, дома № 45, 50, 51, 57, 76, 86 и в дер. Желобни, дом 21 Барбинского сельского поселения Краснохолмского района Тверской области»</t>
  </si>
  <si>
    <t>Мероприятие 1.011 Расходы на реализацию ППМИ за счет средств, полученных из обл-го бюджета на реализацию мероприятий по обращениям, поступающим к депутатам Зак Собрания ТО по объекту «Устройство колодцев питьевой воды в дер. Большое Рагозино, дома № 45, 50, 51, 57, 76, 86 и в дер. Желобни, дом 21 Барбинского сельского поселения Краснохолмского района Тверской области»</t>
  </si>
  <si>
    <t>Расходы на реализацию ППМИ за счет средств местного бюджета , поступлений от юридических лиц и вкладов граждан по объекту «Капитальный ремонт части водопроводной сети в д. Бортница в районе домов №18, №20, №90, № 96, №98»</t>
  </si>
  <si>
    <t>Расходы на реализацию ППМИ за счет средств местного бюджета , поступлений от юридических лиц и вкладов граждан по объекту «Капитальный ремонт части водопроводной сети в д. Бортница в районе домов №29, №36, №49, № 71, №78, №89, №95, №101»</t>
  </si>
  <si>
    <t>Ж</t>
  </si>
  <si>
    <t>Задача 4. Предоставление субсидии МП ЖКУ</t>
  </si>
  <si>
    <t>Мероприятие 1 Расходы на содержание городской бани</t>
  </si>
  <si>
    <t>Мероприятие 2 Расходы на подготовку к отопительному периоду.</t>
  </si>
  <si>
    <t>Мероприятие 3 Расходы на оказание услуг по холодному водоснабжению</t>
  </si>
  <si>
    <t>Задача 5. Модернизация коммунальной инфраструктуры</t>
  </si>
  <si>
    <t>Расход на модернизацию систем коммунальной инфраструктуры за счет средств областного бюджета Тверской области</t>
  </si>
  <si>
    <t xml:space="preserve">Расход на модернизацию систем коммунальной инфраструктуры за счет средств местного бюджета </t>
  </si>
  <si>
    <t>Мероприятие 1 Строительство блочно-модульной автоматизированной газовой котельной в г. Красный Холм, ул. Красноармейская, д. 27 (в том числе разработка проектно-сметной документации)</t>
  </si>
  <si>
    <t>Мероприятие 2 Строительство блочно-модульной автоматизированной газовой котельной в г. Красный Холм, ул. Базарная, д. 65А (в том числе разработка проектно-сметной документации)</t>
  </si>
  <si>
    <t>Мероприятие 3 Строительство блочно-модульной автоматизированной газовой котельной в г. Красный Холм, ул. Калинина, д. 2 (в том числе разработка проектно-сметной документации)</t>
  </si>
  <si>
    <t>Мероприятие 4 Строительство блочно-модульной автоматизированной газовой котельной в г. Красный Холм, ул. Мясникова, д. 59 (в том числе разработка проектно-сметной документации)</t>
  </si>
  <si>
    <t>Мероприятие 5 Строительство котельной по адресу: РФ, Тверская область, Краснохолмский муниципальный округ, г. Красный Холм, ул. Мясникова, 36б</t>
  </si>
  <si>
    <t>Подпрограмма 2 «Благоустройство Краснохолмского муниципального округа Тверской области »</t>
  </si>
  <si>
    <t>Задача 1 Подпрограммы 2 "Создание наиболее благоприятной и комфортной среды для проживания граждан"</t>
  </si>
  <si>
    <t xml:space="preserve">Мероприятие 2.001 "Совершенствование системы благоустройства Краснохолмского муниципального округа Тверской области" </t>
  </si>
  <si>
    <t>Расходы в области благоустройства в Краснохолмском муниципальном округе</t>
  </si>
  <si>
    <t>Расходы в области  благоустройства территории парк Заречный</t>
  </si>
  <si>
    <t>Показатель  001  "Обеспечение чистоты и порядка на территории памятников воинской славы"</t>
  </si>
  <si>
    <t>Показатель  002  «Ликвидация несанкционированных свалок бытового мусора»</t>
  </si>
  <si>
    <r>
      <t xml:space="preserve">Показатель   003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>Сбор и транспортировка твердых коммунальных отходов»</t>
    </r>
  </si>
  <si>
    <t xml:space="preserve">Мероприятие  2.003 «Обеспечение работы уличного освещения" </t>
  </si>
  <si>
    <t xml:space="preserve">Задача2 Подпрограммы 2  "Развитие инфраструктуры г. Красный Холм Краснохолмского муниципального округа Тверской области" </t>
  </si>
  <si>
    <t xml:space="preserve">Задача 3 Подпрограммы 2 «Организация и содержание мест захоронения» </t>
  </si>
  <si>
    <t>Показатель 009 Обеспечение чистоты и порядка на территории кладбищ</t>
  </si>
  <si>
    <t>га</t>
  </si>
  <si>
    <t xml:space="preserve">Задача 4 "Мероприятия на реализацию ППМИ округа </t>
  </si>
  <si>
    <t>Расходы на реализацию ППМИ за счет средств областного бюджета по объекту"Обустройство детской площадки, расположенной в г. Красный Холм, пл. Народная"</t>
  </si>
  <si>
    <t>Мероприятие 4.001 Расходы на реализациюППМИ за счет средств местного бюджета , поступлений от юр.лиц и вкладов граждан по объекту  «Обустройство детской площадки, расположенной по адресу: Тверская область, г. Красный Холм, пл. Народная (сквер)»</t>
  </si>
  <si>
    <t>Расходы на реализацию ППМИ за счет средств областного бюджета по объекту "Устройство детской площадки, расположенной в д. Мокрени Краснохолмского муниципального округа"</t>
  </si>
  <si>
    <t>Мероприятие 4.004 Расходы на реализациюППМИ за счет средств местного бюджета , поступлений от юр.лиц и вкладов граждан по объекту «Устройство детской площадки, расположенной по адресу: Тверская область, Краснохолмский муниципальный округ, д. Мокрени»</t>
  </si>
  <si>
    <t>Расходы на реализацию ППМИ за счет средств областного бюджета по объекту "Устройство контейнерных площадок в д. Барбино Краснохолмского муниципального округа"</t>
  </si>
  <si>
    <t>Мероприятие 4.004 Расходы на реализациюППМИ за счет средств местного бюджета , поступлений от юр.лиц и вкладов граждан по объекту "Устройство контейнерных площадок в д.Барбино Краснохолмского муниципального округа Тверской области"</t>
  </si>
  <si>
    <t>Расходы на реализацию ППМИ за счет средств областного бюджета по объекту "Устройство детской площадки,расположенной по адресу: Тверская область г.Красный Холм ул. Октябрская напротив дома № 78А</t>
  </si>
  <si>
    <t>Расходы на реализацию ППМИ за счет средств местного  бюджета, поступлений от юридических лиц и вкладов граждан по объекту «Устройство детской площадки, расположенной по адресу: Тверская область г. Красный Холм ул.Октябрская, напротив дома №78А"</t>
  </si>
  <si>
    <t>Расходы на реализацию ППМИ за счет средств ЗС Тверской области, в рамках реализации программ поддержки местных инициатив по объекту "Устройство детской площадки г. Красный Холм ул.Октябрская, напротив дома №78А"</t>
  </si>
  <si>
    <t xml:space="preserve"> Расходы на реализацию ППМИ за счет средств областного бюджета по объекту "Устройство детской площадки д. Бортница  Краснохолмского муниципального округа"</t>
  </si>
  <si>
    <t>Расходы на реализацию ППМИ за счет средств местного бюджета, поступлений от юридических лиц и вкладов граждан по объекту «Устройство детской площадки, расположенной по адресу: Тверская область, Краснохолмский муниципальный округ, д. Бортница»</t>
  </si>
  <si>
    <t>Расходы на реализацию ППМИ за счет средств ЗС по объекту «Устройство детской площадки, расположенной по адресу: Тверская область, Краснохолмский муниципальный округ, д. Бортница»</t>
  </si>
  <si>
    <t>Расходы на реализацию ППМИ за счет средств областного бюджета по объекту: Устройство детской площадки д. Большое Рагозино Краснохолмского муниципального округа</t>
  </si>
  <si>
    <t>Расходы на реализацию ППМИ за счет средств местного бюджета, поступлений от юридических лиц и вкладов граждан по объекту «Устройство детской площадки, расположенной по адресу: Тверская область Краснохолмский муниципальный округ д. Большое Рагозино"</t>
  </si>
  <si>
    <t>Расходы на реализацию ППМИ за счет средств ЗС по объекту «Устройство детской площадки д. Большое Рагозино Краснохолмского муниципального округа»</t>
  </si>
  <si>
    <t xml:space="preserve">Подпрограмма 3 « Обеспечение пожарной безопасности МО на территориях  АПК » </t>
  </si>
  <si>
    <t xml:space="preserve">Задача 1 Подпрограммы 3 «Расходы на обеспечение отдела по работе с территориями и АПК   по  пожарной безопасности МО </t>
  </si>
  <si>
    <t>Мероприятие 1: Расходы на обеспечение пожарной безопасности</t>
  </si>
  <si>
    <t xml:space="preserve">Показатель 001 Удельная величина потребления энергетических ресурсов в многоквартирных домах: Тепловая энергия       </t>
  </si>
  <si>
    <t xml:space="preserve">Гкал на 1кв. метр общей  площади     
</t>
  </si>
  <si>
    <t xml:space="preserve">Мероприятие 1.002 Количество  установленных    приборов  учета  холодного водоснабжения </t>
  </si>
  <si>
    <t xml:space="preserve">Показатель 002 Удельная величина потребления энергетических ресурсов в многоквартирных домах:холодная вода          </t>
  </si>
  <si>
    <t xml:space="preserve">Показатель 003 Удельная величина потребления энергетических ресурсов в многоквартирных домах:электрическая энергия  </t>
  </si>
  <si>
    <t xml:space="preserve">кВт.ч  на  1 прож-го
</t>
  </si>
  <si>
    <t xml:space="preserve">Задача2 Подпрограммы3  "Поддержание в надлежащем состоянии систем отопления жилищно-коммунального хозяйства муниципального образования" </t>
  </si>
  <si>
    <t xml:space="preserve">Мероприятие  2.002 Реконструкция, ремонт и восстановление систем отопления  жилищно-коммунального хозяйства муниципального образования </t>
  </si>
  <si>
    <t>Подпрограмма 4 «Энергосбережение и повышение энергоэффективности в сфере жилищно-коммунального хозяйства  Краснохолмского муниципального округа Тверской области »</t>
  </si>
  <si>
    <t>Мероприятие 1 количество  установленных  общедомовых  приборов  учета  тепловой энергии</t>
  </si>
  <si>
    <t>Мероприятие 2.«Ремонт теплоизоляции поверхностей нагрева и тепловых сетей</t>
  </si>
  <si>
    <t>Задача 1 Подпрограммы 4 "Переход  на  определение  количества  потребленных энергетических  ресурсов  (вода,  электрическая  и  тепловая  нергия) приборным способом"</t>
  </si>
  <si>
    <t xml:space="preserve">куб. м на проживающего
</t>
  </si>
  <si>
    <t xml:space="preserve">Мероприятие 1.003 количество установленных общедомовых приборов учета электроэнергии </t>
  </si>
  <si>
    <t>шт объектов</t>
  </si>
  <si>
    <t xml:space="preserve">Расходы на реализацию ППМИ за счет средств местного бюджета , поступлений от юридических лиц и вкладов граждан по объекту "«Обустройство системы водоочистки на артезианской скважине, расположенной на ул. Красноармейская, д.107 г. Красный Холм» </t>
  </si>
  <si>
    <t>Расходы на реализацию ППМИ за счет средств зак собрания по объекту "«Обустройство системы водоочистки на артезианской скважине, расположенной на ул. Красноармейская, д.107 г. Красный Холм»</t>
  </si>
  <si>
    <t>Расходы на реализацию ППМИ за счет средств областного бюджета  по объекту "«Обустройство системы водоочистки на артезианской скважине, расположенной на ул. Красноармейская, д.107 г. Красный Холм»</t>
  </si>
  <si>
    <t>Расходы на реализацию мероприятий по обращениям,поступающих к депутатам Законодательного Собрания Тверской области по объекту "Капитальный ремонт части водопроводной сети в д.Бортница в районе домов №18, №20 ,№90, №96, №98"</t>
  </si>
  <si>
    <t>Расходы на реализацию ППМИ за счет средств областного бюджета  по объекту "Капитальный ремонт части водопроводной сети в д.Бортница в районе домов №18, №20, №90, №96, №98.</t>
  </si>
  <si>
    <t>Расходы на реализацию мероприятий по обращениям,поступающих к депутатам Законодательного Собрания Тверской области по объекту "Капитальный ремонт части водопроводной сети в д.Бортница в районе домов №29, №36 ,№49, №71, №78,№89, №95, №101"</t>
  </si>
  <si>
    <t>Расходы на реализацию ППМИ за счет средств областного бюджета  по объекту "Капитальный ремонт части водопроводной сети в д.Бортница в районе домов №29, №36, №49, №71, №78 ,№89,№95, №101"</t>
  </si>
  <si>
    <t>Мероприятие 1 Расходы на обеспечение бесперебойного водоснабжения населения муниципального округа</t>
  </si>
  <si>
    <t>Задача 6. Обеспечение бесперебойного водоснабжения</t>
  </si>
  <si>
    <t>Мероприятие 2 Расходы на реализацию ППМИ за счет средств местного бюджета, поступлений от юридических лиц и вкладов граждан по объекту "Приобретение дизельного генератора ТССАД-30С-Т4001РМ16 (или эквивалента) для нужд Краснохолмского МО"</t>
  </si>
  <si>
    <t>Задача 5. Расходы на реализацию ППМИ</t>
  </si>
  <si>
    <t>Расходы на реализацию ППМИ за счет средств местного бюджета, поступлений от юридических лиц и вкладов граждан по объекту " Приобретение минитрактора Уралец-254(или эквивалента) с навесным оборудованием ( щетка коммунальная с поливом, снеоочиститель роторный, отвал передненавесной для уборки снега, косилка роторная) для нужд Краснохолмского муниципального округа"</t>
  </si>
  <si>
    <t>"Развитие ЖКХ в Краснохолмском муниципальном округе Тверской области на 2021 - 2026 годы"</t>
  </si>
  <si>
    <t>1. Программа- муниципальная программа "Развитие ЖКХ в Краснохолмском муниципальном округе Тверской области на 2021 - 2026 годы"</t>
  </si>
  <si>
    <t>Программа  "Развитие ЖКХ в Краснохолмском муниципальном округе Тверской области на 2021 - 2026 годы"</t>
  </si>
  <si>
    <t>Расход на модернизацию систем коммунальной инфраструктуры за счет средств, поступивших от  публучно - правовой компании "Фонд развития территорий"</t>
  </si>
  <si>
    <t>Расходы на реадизацию ППМИ за счет средств областного бюджета на реализацию мероприятий по обращениям,  поступающим к депутатам Законодательного Собрания Тверской области по объекту " Приобретение дизельного генератора ТССАД- 30С-Т4001РМ16 (или эквивалента) для нужд Краснохолмского МО"</t>
  </si>
  <si>
    <t>Расходы на реадизацию ППМИ за счет средств местного бюджета, поступлений от юридических лиц и вкладов граждан по объекту  " Приобретение дизельного генератора ТССАД- 30С-Т4001РМ16 (или эквивалента) для нужд Краснохолмского МО"</t>
  </si>
  <si>
    <t>Мероприятие 1.012 Расходы на реализацию ППМИ за счет средств местного бюджета , поступлений от юридических лиц и вкладов граждан по объекту "Выполнение работ по капитальному ремонту водопроводной сети 
в д. Слобода Краснохолмского муниципального округа Тверской области"</t>
  </si>
  <si>
    <t>Мероприятие 4.005 Расходы на реализацию ППМИ за счет средств местного бюджета, поступлений от юридических лиц и вкладов граждан по объекту: " Выполнение работ по устройству спортивной площадки расположенной по адресу: Тверская область,  Краснохолмский муниципальный округ, д.Большое Рагозино д.34"</t>
  </si>
  <si>
    <t xml:space="preserve">Мероприятие 1.013 Расходы на реализацию ППМИ за счет средств местного бюджета , поступлений от юридических лиц и вкладов граждан по объекту Выполнение работ по устройству системы водоочистки на артезианской скважине, расположенной по адресу: Тверская область, Краснохолмского муниципального округа  п. Неледино, д. 47 </t>
  </si>
  <si>
    <t>512,0</t>
  </si>
  <si>
    <t>Расходы на реализацию ППМИ за счет средств областного бюджета, поступлений от юридических лиц и вкладов граждан по объекту " Приобретение минитрактора Уралец-254(или эквивалента) с навесным оборудованием ( щетка коммунальная с поливом, снеоочиститель роторный, отвал передненавесной для уборки снега, косилка роторная) для нужд Краснохолмского муниципального округа"</t>
  </si>
  <si>
    <t>Расходы на реализацию ППМИ за счет средств местного бюджета по объекту "Приобретение бензинового снегоуборщика для нужд Краснохолмского муниципального округа Тверской области"</t>
  </si>
  <si>
    <t>Расходы на реализацию ППМИ за счет средств местного бюджета по объекту "Приобретение косилки краевой для МТЗ 82.1 для нужд Краснохолмского муниципального округа Тверской области</t>
  </si>
  <si>
    <t>0.0</t>
  </si>
  <si>
    <r>
      <t xml:space="preserve">Приложение к Муниципальной программе ""Развитие ЖКХ в Краснохолмском муниципальном округе Тверской области на 2021 - 2026 годы» </t>
    </r>
    <r>
      <rPr>
        <sz val="14"/>
        <color theme="1"/>
        <rFont val="Times New Roman"/>
        <family val="1"/>
        <charset val="204"/>
      </rPr>
      <t>в редакции Постановления № 568 от 29 декабря 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</si>
</sst>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8" fillId="0" borderId="0" applyFont="0" applyFill="0" applyBorder="0" applyAlignment="0" applyProtection="0"/>
    <xf numFmtId="0" fontId="10" fillId="0" borderId="0"/>
  </cellStyleXfs>
  <cellXfs count="210">
    <xf numFmtId="0" fontId="0" fillId="0" borderId="0" xfId="0"/>
    <xf numFmtId="49" fontId="2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center" vertical="center" wrapText="1"/>
    </xf>
    <xf numFmtId="166" fontId="2" fillId="0" borderId="11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distributed" wrapText="1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distributed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distributed" wrapText="1"/>
    </xf>
    <xf numFmtId="0" fontId="2" fillId="0" borderId="0" xfId="0" applyFont="1" applyAlignment="1">
      <alignment horizontal="left" vertical="center" wrapText="1"/>
    </xf>
    <xf numFmtId="49" fontId="2" fillId="0" borderId="1" xfId="2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distributed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distributed" wrapText="1"/>
    </xf>
    <xf numFmtId="0" fontId="5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distributed" wrapText="1"/>
    </xf>
    <xf numFmtId="0" fontId="13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vertical="distributed" wrapText="1"/>
    </xf>
    <xf numFmtId="0" fontId="11" fillId="0" borderId="0" xfId="0" applyFont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distributed" wrapText="1"/>
    </xf>
    <xf numFmtId="0" fontId="13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2" fillId="0" borderId="11" xfId="2" applyNumberFormat="1" applyFont="1" applyBorder="1" applyAlignment="1" applyProtection="1">
      <alignment horizontal="center" vertical="center" wrapText="1"/>
      <protection locked="0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distributed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11" fillId="0" borderId="1" xfId="2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horizontal="left" vertical="top" wrapText="1"/>
    </xf>
    <xf numFmtId="49" fontId="2" fillId="0" borderId="2" xfId="2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distributed" wrapText="1"/>
    </xf>
    <xf numFmtId="49" fontId="1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166" fontId="2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left" vertical="distributed" wrapText="1"/>
    </xf>
    <xf numFmtId="1" fontId="2" fillId="3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2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horizontal="center" vertical="center" wrapText="1"/>
    </xf>
    <xf numFmtId="49" fontId="15" fillId="0" borderId="1" xfId="2" applyNumberFormat="1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>
      <alignment wrapText="1"/>
    </xf>
    <xf numFmtId="166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4" fillId="0" borderId="1" xfId="2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wrapText="1"/>
    </xf>
    <xf numFmtId="166" fontId="14" fillId="0" borderId="1" xfId="1" applyNumberFormat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166" fontId="15" fillId="0" borderId="11" xfId="1" applyNumberFormat="1" applyFont="1" applyFill="1" applyBorder="1" applyAlignment="1">
      <alignment horizontal="center" vertical="center" wrapText="1"/>
    </xf>
    <xf numFmtId="49" fontId="15" fillId="0" borderId="1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6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distributed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25" fillId="0" borderId="11" xfId="0" applyFont="1" applyBorder="1" applyAlignment="1">
      <alignment horizontal="left" vertical="distributed" wrapText="1"/>
    </xf>
    <xf numFmtId="0" fontId="25" fillId="0" borderId="2" xfId="0" applyFont="1" applyBorder="1" applyAlignment="1">
      <alignment horizontal="left" vertical="distributed" wrapText="1"/>
    </xf>
    <xf numFmtId="0" fontId="2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166" fontId="2" fillId="2" borderId="2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166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0" fontId="1" fillId="2" borderId="2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 wrapText="1"/>
    </xf>
    <xf numFmtId="167" fontId="5" fillId="2" borderId="2" xfId="1" applyNumberFormat="1" applyFont="1" applyFill="1" applyBorder="1" applyAlignment="1">
      <alignment horizontal="center" vertical="center" wrapText="1"/>
    </xf>
    <xf numFmtId="167" fontId="14" fillId="2" borderId="1" xfId="1" applyNumberFormat="1" applyFont="1" applyFill="1" applyBorder="1" applyAlignment="1">
      <alignment horizontal="center" vertical="center" wrapText="1"/>
    </xf>
    <xf numFmtId="167" fontId="14" fillId="2" borderId="2" xfId="1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2" xfId="1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167" fontId="3" fillId="2" borderId="11" xfId="1" applyNumberFormat="1" applyFont="1" applyFill="1" applyBorder="1" applyAlignment="1">
      <alignment horizontal="center" vertical="center" wrapText="1"/>
    </xf>
    <xf numFmtId="167" fontId="5" fillId="2" borderId="11" xfId="1" applyNumberFormat="1" applyFont="1" applyFill="1" applyBorder="1" applyAlignment="1">
      <alignment horizontal="center" vertical="center" wrapText="1"/>
    </xf>
    <xf numFmtId="167" fontId="5" fillId="2" borderId="11" xfId="0" applyNumberFormat="1" applyFont="1" applyFill="1" applyBorder="1" applyAlignment="1">
      <alignment horizontal="center" vertical="center"/>
    </xf>
    <xf numFmtId="167" fontId="5" fillId="2" borderId="11" xfId="0" applyNumberFormat="1" applyFont="1" applyFill="1" applyBorder="1" applyAlignment="1">
      <alignment horizontal="center" vertical="center" wrapText="1"/>
    </xf>
    <xf numFmtId="167" fontId="21" fillId="2" borderId="1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1" fontId="6" fillId="2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distributed" wrapText="1"/>
    </xf>
    <xf numFmtId="0" fontId="3" fillId="0" borderId="11" xfId="0" applyFont="1" applyBorder="1" applyAlignment="1">
      <alignment horizontal="left" vertical="distributed" wrapText="1"/>
    </xf>
    <xf numFmtId="0" fontId="5" fillId="0" borderId="2" xfId="0" applyFont="1" applyBorder="1" applyAlignment="1">
      <alignment horizontal="left" vertical="distributed" wrapText="1"/>
    </xf>
    <xf numFmtId="0" fontId="5" fillId="0" borderId="11" xfId="0" applyFont="1" applyBorder="1" applyAlignment="1">
      <alignment horizontal="left" vertical="distributed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_ОБАС " xfId="2" xr:uid="{00000000-0005-0000-0000-000001000000}"/>
    <cellStyle name="Финансовый 2" xfId="1" xr:uid="{00000000-0005-0000-0000-000002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29"/>
  <sheetViews>
    <sheetView tabSelected="1" view="pageBreakPreview" topLeftCell="A81" zoomScale="75" zoomScaleNormal="68" zoomScaleSheetLayoutView="75" zoomScalePageLayoutView="90" workbookViewId="0">
      <selection activeCell="W91" sqref="W91:Z91"/>
    </sheetView>
  </sheetViews>
  <sheetFormatPr defaultColWidth="9.140625" defaultRowHeight="12.75" x14ac:dyDescent="0.25"/>
  <cols>
    <col min="1" max="3" width="2.7109375" style="16" customWidth="1"/>
    <col min="4" max="5" width="3.42578125" style="16" customWidth="1"/>
    <col min="6" max="7" width="3.140625" style="16" customWidth="1"/>
    <col min="8" max="9" width="4.28515625" style="16" customWidth="1"/>
    <col min="10" max="11" width="4.7109375" style="16" customWidth="1"/>
    <col min="12" max="13" width="3.85546875" style="16" customWidth="1"/>
    <col min="14" max="14" width="4.7109375" style="16" customWidth="1"/>
    <col min="15" max="17" width="3.140625" style="16" customWidth="1"/>
    <col min="18" max="22" width="4.42578125" style="16" customWidth="1"/>
    <col min="23" max="25" width="4.140625" style="16" customWidth="1"/>
    <col min="26" max="27" width="4.42578125" style="16" customWidth="1"/>
    <col min="28" max="28" width="48.5703125" style="74" customWidth="1"/>
    <col min="29" max="29" width="8.140625" style="16" customWidth="1"/>
    <col min="30" max="30" width="9.7109375" style="16" customWidth="1"/>
    <col min="31" max="31" width="7.5703125" style="75" customWidth="1"/>
    <col min="32" max="32" width="10.42578125" style="16" bestFit="1" customWidth="1"/>
    <col min="33" max="33" width="9" style="76" customWidth="1"/>
    <col min="34" max="34" width="9.28515625" style="76" customWidth="1"/>
    <col min="35" max="35" width="10.28515625" style="76" customWidth="1"/>
    <col min="36" max="36" width="12.140625" style="76" customWidth="1"/>
    <col min="37" max="37" width="10.7109375" style="76" customWidth="1"/>
    <col min="38" max="39" width="11.140625" style="76" customWidth="1"/>
    <col min="40" max="40" width="11.28515625" style="77" customWidth="1"/>
    <col min="41" max="41" width="8" style="16" customWidth="1"/>
    <col min="42" max="16384" width="9.140625" style="16"/>
  </cols>
  <sheetData>
    <row r="1" spans="1:46" ht="24" customHeight="1" x14ac:dyDescent="0.25">
      <c r="A1" s="176" t="s">
        <v>159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</row>
    <row r="2" spans="1:46" s="21" customFormat="1" ht="18.75" customHeight="1" x14ac:dyDescent="0.25">
      <c r="A2" s="177" t="s">
        <v>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"/>
      <c r="AG2" s="18"/>
      <c r="AH2" s="18"/>
      <c r="AI2" s="18"/>
      <c r="AJ2" s="18"/>
      <c r="AK2" s="18"/>
      <c r="AL2" s="18"/>
      <c r="AM2" s="18"/>
      <c r="AN2" s="19"/>
      <c r="AO2" s="20"/>
    </row>
    <row r="3" spans="1:46" s="21" customFormat="1" ht="18.75" customHeight="1" x14ac:dyDescent="0.25">
      <c r="A3" s="177" t="s">
        <v>145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"/>
      <c r="AG3" s="18"/>
      <c r="AH3" s="18"/>
      <c r="AI3" s="18"/>
      <c r="AJ3" s="18"/>
      <c r="AK3" s="18"/>
      <c r="AL3" s="18"/>
      <c r="AM3" s="18"/>
      <c r="AN3" s="19"/>
      <c r="AO3" s="20"/>
    </row>
    <row r="4" spans="1:46" s="21" customFormat="1" ht="18.75" customHeight="1" x14ac:dyDescent="0.25">
      <c r="A4" s="177" t="s">
        <v>1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"/>
      <c r="AG4" s="178"/>
      <c r="AH4" s="178"/>
      <c r="AI4" s="178"/>
      <c r="AJ4" s="178"/>
      <c r="AK4" s="178"/>
      <c r="AL4" s="178"/>
      <c r="AM4" s="178"/>
      <c r="AN4" s="178"/>
      <c r="AO4" s="20"/>
    </row>
    <row r="5" spans="1:46" s="26" customFormat="1" ht="18.75" customHeight="1" x14ac:dyDescent="0.25">
      <c r="A5" s="179" t="s">
        <v>2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3"/>
      <c r="AC5" s="24"/>
      <c r="AD5" s="22"/>
      <c r="AE5" s="25"/>
      <c r="AF5" s="22"/>
      <c r="AG5" s="178"/>
      <c r="AH5" s="178"/>
      <c r="AI5" s="178"/>
      <c r="AJ5" s="178"/>
      <c r="AK5" s="178"/>
      <c r="AL5" s="178"/>
      <c r="AM5" s="178"/>
      <c r="AN5" s="178"/>
      <c r="AO5" s="22"/>
    </row>
    <row r="6" spans="1:46" s="26" customFormat="1" ht="18.75" customHeight="1" x14ac:dyDescent="0.25">
      <c r="A6" s="179" t="s">
        <v>146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</row>
    <row r="7" spans="1:46" s="26" customFormat="1" ht="18.75" customHeight="1" x14ac:dyDescent="0.25">
      <c r="A7" s="179" t="s">
        <v>3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</row>
    <row r="8" spans="1:46" s="26" customFormat="1" ht="18.75" customHeight="1" x14ac:dyDescent="0.25">
      <c r="A8" s="179" t="s">
        <v>4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22"/>
      <c r="X8" s="22"/>
      <c r="Y8" s="22"/>
      <c r="Z8" s="22"/>
      <c r="AA8" s="22"/>
      <c r="AB8" s="23"/>
      <c r="AC8" s="24"/>
      <c r="AD8" s="22"/>
      <c r="AE8" s="25"/>
      <c r="AF8" s="22"/>
      <c r="AG8" s="27"/>
      <c r="AH8" s="27"/>
      <c r="AI8" s="27"/>
      <c r="AJ8" s="27"/>
      <c r="AK8" s="27"/>
      <c r="AL8" s="27"/>
      <c r="AM8" s="27"/>
      <c r="AN8" s="28"/>
      <c r="AO8" s="22"/>
    </row>
    <row r="9" spans="1:46" s="26" customFormat="1" ht="18.75" customHeight="1" x14ac:dyDescent="0.25">
      <c r="A9" s="186" t="s">
        <v>5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22"/>
      <c r="X9" s="22"/>
      <c r="Y9" s="22"/>
      <c r="Z9" s="22"/>
      <c r="AA9" s="22"/>
      <c r="AB9" s="23"/>
      <c r="AC9" s="24"/>
      <c r="AD9" s="22"/>
      <c r="AE9" s="25"/>
      <c r="AF9" s="22"/>
      <c r="AG9" s="27"/>
      <c r="AH9" s="27"/>
      <c r="AI9" s="27"/>
      <c r="AJ9" s="27"/>
      <c r="AK9" s="27"/>
      <c r="AL9" s="27"/>
      <c r="AM9" s="27"/>
      <c r="AN9" s="28"/>
      <c r="AO9" s="22"/>
    </row>
    <row r="10" spans="1:46" ht="12.75" customHeight="1" x14ac:dyDescent="0.25">
      <c r="A10" s="173" t="s">
        <v>6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5"/>
      <c r="R10" s="173" t="s">
        <v>7</v>
      </c>
      <c r="S10" s="174"/>
      <c r="T10" s="174"/>
      <c r="U10" s="174"/>
      <c r="V10" s="174"/>
      <c r="W10" s="174"/>
      <c r="X10" s="174"/>
      <c r="Y10" s="174"/>
      <c r="Z10" s="174"/>
      <c r="AA10" s="175"/>
      <c r="AB10" s="196" t="s">
        <v>8</v>
      </c>
      <c r="AC10" s="180" t="s">
        <v>9</v>
      </c>
      <c r="AD10" s="199" t="s">
        <v>10</v>
      </c>
      <c r="AE10" s="202" t="s">
        <v>11</v>
      </c>
      <c r="AF10" s="173"/>
      <c r="AG10" s="174"/>
      <c r="AH10" s="32"/>
      <c r="AI10" s="32"/>
      <c r="AJ10" s="32"/>
      <c r="AK10" s="32"/>
      <c r="AL10" s="32"/>
      <c r="AM10" s="32"/>
      <c r="AN10" s="173" t="s">
        <v>12</v>
      </c>
      <c r="AO10" s="175"/>
    </row>
    <row r="11" spans="1:46" ht="12.75" customHeight="1" x14ac:dyDescent="0.25">
      <c r="A11" s="167" t="s">
        <v>13</v>
      </c>
      <c r="B11" s="207"/>
      <c r="C11" s="168"/>
      <c r="D11" s="167" t="s">
        <v>14</v>
      </c>
      <c r="E11" s="168"/>
      <c r="F11" s="167" t="s">
        <v>15</v>
      </c>
      <c r="G11" s="168"/>
      <c r="H11" s="173" t="s">
        <v>16</v>
      </c>
      <c r="I11" s="174"/>
      <c r="J11" s="174"/>
      <c r="K11" s="174"/>
      <c r="L11" s="174"/>
      <c r="M11" s="174"/>
      <c r="N11" s="175"/>
      <c r="O11" s="167" t="s">
        <v>17</v>
      </c>
      <c r="P11" s="207"/>
      <c r="Q11" s="168"/>
      <c r="R11" s="167" t="s">
        <v>18</v>
      </c>
      <c r="S11" s="168"/>
      <c r="T11" s="180" t="s">
        <v>19</v>
      </c>
      <c r="U11" s="180" t="s">
        <v>20</v>
      </c>
      <c r="V11" s="180" t="s">
        <v>21</v>
      </c>
      <c r="W11" s="167" t="s">
        <v>22</v>
      </c>
      <c r="X11" s="207"/>
      <c r="Y11" s="168"/>
      <c r="Z11" s="167" t="s">
        <v>23</v>
      </c>
      <c r="AA11" s="168"/>
      <c r="AB11" s="197"/>
      <c r="AC11" s="181"/>
      <c r="AD11" s="200"/>
      <c r="AE11" s="203"/>
      <c r="AF11" s="193">
        <v>2021</v>
      </c>
      <c r="AG11" s="183">
        <v>2022</v>
      </c>
      <c r="AH11" s="183">
        <v>2023</v>
      </c>
      <c r="AI11" s="183">
        <v>2024</v>
      </c>
      <c r="AJ11" s="183">
        <v>2025</v>
      </c>
      <c r="AK11" s="183">
        <v>2026</v>
      </c>
      <c r="AL11" s="183">
        <v>2027</v>
      </c>
      <c r="AM11" s="183">
        <v>2028</v>
      </c>
      <c r="AN11" s="193" t="s">
        <v>24</v>
      </c>
      <c r="AO11" s="180" t="s">
        <v>25</v>
      </c>
    </row>
    <row r="12" spans="1:46" ht="12.75" customHeight="1" x14ac:dyDescent="0.25">
      <c r="A12" s="169"/>
      <c r="B12" s="208"/>
      <c r="C12" s="170"/>
      <c r="D12" s="169"/>
      <c r="E12" s="170"/>
      <c r="F12" s="169"/>
      <c r="G12" s="170"/>
      <c r="H12" s="167" t="s">
        <v>18</v>
      </c>
      <c r="I12" s="168"/>
      <c r="J12" s="180" t="s">
        <v>19</v>
      </c>
      <c r="K12" s="180" t="s">
        <v>26</v>
      </c>
      <c r="L12" s="167" t="s">
        <v>27</v>
      </c>
      <c r="M12" s="168"/>
      <c r="N12" s="180" t="s">
        <v>28</v>
      </c>
      <c r="O12" s="169"/>
      <c r="P12" s="208"/>
      <c r="Q12" s="170"/>
      <c r="R12" s="169"/>
      <c r="S12" s="170"/>
      <c r="T12" s="181"/>
      <c r="U12" s="181"/>
      <c r="V12" s="181"/>
      <c r="W12" s="169"/>
      <c r="X12" s="208"/>
      <c r="Y12" s="170"/>
      <c r="Z12" s="169"/>
      <c r="AA12" s="170"/>
      <c r="AB12" s="197"/>
      <c r="AC12" s="181"/>
      <c r="AD12" s="200"/>
      <c r="AE12" s="203"/>
      <c r="AF12" s="194"/>
      <c r="AG12" s="184"/>
      <c r="AH12" s="184"/>
      <c r="AI12" s="184"/>
      <c r="AJ12" s="184"/>
      <c r="AK12" s="184"/>
      <c r="AL12" s="184"/>
      <c r="AM12" s="205"/>
      <c r="AN12" s="194"/>
      <c r="AO12" s="181"/>
    </row>
    <row r="13" spans="1:46" x14ac:dyDescent="0.25">
      <c r="A13" s="171"/>
      <c r="B13" s="209"/>
      <c r="C13" s="172"/>
      <c r="D13" s="171"/>
      <c r="E13" s="172"/>
      <c r="F13" s="171"/>
      <c r="G13" s="172"/>
      <c r="H13" s="171"/>
      <c r="I13" s="172"/>
      <c r="J13" s="182"/>
      <c r="K13" s="182"/>
      <c r="L13" s="171"/>
      <c r="M13" s="172"/>
      <c r="N13" s="182"/>
      <c r="O13" s="171"/>
      <c r="P13" s="209"/>
      <c r="Q13" s="172"/>
      <c r="R13" s="171"/>
      <c r="S13" s="172"/>
      <c r="T13" s="182"/>
      <c r="U13" s="182"/>
      <c r="V13" s="182"/>
      <c r="W13" s="171"/>
      <c r="X13" s="209"/>
      <c r="Y13" s="172"/>
      <c r="Z13" s="171"/>
      <c r="AA13" s="172"/>
      <c r="AB13" s="198"/>
      <c r="AC13" s="182"/>
      <c r="AD13" s="201"/>
      <c r="AE13" s="204"/>
      <c r="AF13" s="195"/>
      <c r="AG13" s="185"/>
      <c r="AH13" s="185"/>
      <c r="AI13" s="185"/>
      <c r="AJ13" s="185"/>
      <c r="AK13" s="185"/>
      <c r="AL13" s="185"/>
      <c r="AM13" s="206"/>
      <c r="AN13" s="195"/>
      <c r="AO13" s="182"/>
    </row>
    <row r="14" spans="1:46" ht="47.25" x14ac:dyDescent="0.25">
      <c r="A14" s="37">
        <v>4</v>
      </c>
      <c r="B14" s="37">
        <v>2</v>
      </c>
      <c r="C14" s="37">
        <v>1</v>
      </c>
      <c r="D14" s="37">
        <v>0</v>
      </c>
      <c r="E14" s="37">
        <v>5</v>
      </c>
      <c r="F14" s="37">
        <v>0</v>
      </c>
      <c r="G14" s="37">
        <v>0</v>
      </c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 t="s">
        <v>29</v>
      </c>
      <c r="S14" s="37" t="s">
        <v>29</v>
      </c>
      <c r="T14" s="37" t="s">
        <v>29</v>
      </c>
      <c r="U14" s="37" t="s">
        <v>29</v>
      </c>
      <c r="V14" s="37" t="s">
        <v>29</v>
      </c>
      <c r="W14" s="37" t="s">
        <v>29</v>
      </c>
      <c r="X14" s="37" t="s">
        <v>29</v>
      </c>
      <c r="Y14" s="37" t="s">
        <v>29</v>
      </c>
      <c r="Z14" s="37" t="s">
        <v>29</v>
      </c>
      <c r="AA14" s="37" t="s">
        <v>29</v>
      </c>
      <c r="AB14" s="38" t="s">
        <v>147</v>
      </c>
      <c r="AC14" s="31" t="s">
        <v>30</v>
      </c>
      <c r="AD14" s="39">
        <v>100</v>
      </c>
      <c r="AE14" s="1"/>
      <c r="AF14" s="149">
        <v>111465.1</v>
      </c>
      <c r="AG14" s="149">
        <f>AG17+AG78+AG114</f>
        <v>76655.305999999997</v>
      </c>
      <c r="AH14" s="149">
        <f>AH17+AH78+AH114</f>
        <v>60898.999999999993</v>
      </c>
      <c r="AI14" s="149">
        <f>AI17+AI78+AI114</f>
        <v>205034.10000000003</v>
      </c>
      <c r="AJ14" s="149">
        <f>AJ17+AJ78+AJ114</f>
        <v>137862.9</v>
      </c>
      <c r="AK14" s="149">
        <f>AK17+AK78+AK114</f>
        <v>26174.6</v>
      </c>
      <c r="AL14" s="149">
        <f>AL17+AL78+AL114</f>
        <v>21718.799999999999</v>
      </c>
      <c r="AM14" s="149">
        <f>AM17+AM78+AM114</f>
        <v>19560.599999999999</v>
      </c>
      <c r="AN14" s="150">
        <f>SUM(AF14:AM14)</f>
        <v>659370.40600000008</v>
      </c>
      <c r="AO14" s="4">
        <v>2026</v>
      </c>
      <c r="AP14" s="116"/>
    </row>
    <row r="15" spans="1:46" ht="155.25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 t="s">
        <v>29</v>
      </c>
      <c r="S15" s="37" t="s">
        <v>29</v>
      </c>
      <c r="T15" s="37" t="s">
        <v>29</v>
      </c>
      <c r="U15" s="37" t="s">
        <v>29</v>
      </c>
      <c r="V15" s="37" t="s">
        <v>29</v>
      </c>
      <c r="W15" s="37" t="s">
        <v>29</v>
      </c>
      <c r="X15" s="37" t="s">
        <v>29</v>
      </c>
      <c r="Y15" s="37" t="s">
        <v>29</v>
      </c>
      <c r="Z15" s="37" t="s">
        <v>29</v>
      </c>
      <c r="AA15" s="37" t="s">
        <v>29</v>
      </c>
      <c r="AB15" s="40" t="s">
        <v>31</v>
      </c>
      <c r="AC15" s="37" t="s">
        <v>29</v>
      </c>
      <c r="AD15" s="30" t="s">
        <v>32</v>
      </c>
      <c r="AE15" s="1" t="s">
        <v>32</v>
      </c>
      <c r="AF15" s="84"/>
      <c r="AG15" s="84" t="s">
        <v>29</v>
      </c>
      <c r="AH15" s="84"/>
      <c r="AI15" s="84"/>
      <c r="AJ15" s="84"/>
      <c r="AK15" s="84"/>
      <c r="AL15" s="151"/>
      <c r="AM15" s="151"/>
      <c r="AN15" s="151"/>
      <c r="AO15" s="4" t="s">
        <v>32</v>
      </c>
      <c r="AP15" s="41"/>
      <c r="AQ15" s="41"/>
      <c r="AR15" s="5"/>
      <c r="AS15" s="41"/>
      <c r="AT15" s="41"/>
    </row>
    <row r="16" spans="1:46" ht="126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42"/>
      <c r="S16" s="42"/>
      <c r="T16" s="42" t="s">
        <v>33</v>
      </c>
      <c r="U16" s="42" t="s">
        <v>33</v>
      </c>
      <c r="V16" s="42" t="s">
        <v>33</v>
      </c>
      <c r="W16" s="42" t="s">
        <v>33</v>
      </c>
      <c r="X16" s="42" t="s">
        <v>33</v>
      </c>
      <c r="Y16" s="42" t="s">
        <v>33</v>
      </c>
      <c r="Z16" s="42" t="s">
        <v>33</v>
      </c>
      <c r="AA16" s="42" t="s">
        <v>33</v>
      </c>
      <c r="AB16" s="43" t="s">
        <v>34</v>
      </c>
      <c r="AC16" s="6" t="s">
        <v>29</v>
      </c>
      <c r="AD16" s="6" t="s">
        <v>29</v>
      </c>
      <c r="AE16" s="1" t="s">
        <v>29</v>
      </c>
      <c r="AF16" s="84"/>
      <c r="AG16" s="84" t="s">
        <v>29</v>
      </c>
      <c r="AH16" s="84" t="s">
        <v>29</v>
      </c>
      <c r="AI16" s="84"/>
      <c r="AJ16" s="84"/>
      <c r="AK16" s="84"/>
      <c r="AL16" s="151"/>
      <c r="AM16" s="151"/>
      <c r="AN16" s="151"/>
      <c r="AO16" s="7" t="s">
        <v>29</v>
      </c>
    </row>
    <row r="17" spans="1:42" ht="66.75" customHeight="1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122" t="s">
        <v>35</v>
      </c>
      <c r="AC17" s="31" t="s">
        <v>30</v>
      </c>
      <c r="AD17" s="1"/>
      <c r="AE17" s="45"/>
      <c r="AF17" s="149">
        <f>AF18+AF25+AF38</f>
        <v>105269.1</v>
      </c>
      <c r="AG17" s="149">
        <f>AG18+AG25+AG38</f>
        <v>65406.824999999997</v>
      </c>
      <c r="AH17" s="149">
        <f>AH18+AH25+AH38+AH66+AH63</f>
        <v>48966.1</v>
      </c>
      <c r="AI17" s="149">
        <f>AI18+AI25+AI38+AI66+AI62+AI75</f>
        <v>193498.30000000002</v>
      </c>
      <c r="AJ17" s="149">
        <f t="shared" ref="AJ17:AM17" si="0">AJ18+AJ25+AJ38+AJ66+AJ62+AJ75</f>
        <v>120939</v>
      </c>
      <c r="AK17" s="149">
        <f t="shared" si="0"/>
        <v>7070.3</v>
      </c>
      <c r="AL17" s="149">
        <f t="shared" si="0"/>
        <v>3728.3</v>
      </c>
      <c r="AM17" s="149">
        <f t="shared" si="0"/>
        <v>3336.3999999999996</v>
      </c>
      <c r="AN17" s="150">
        <f>SUM(AF17:AM17)</f>
        <v>548214.32500000007</v>
      </c>
      <c r="AO17" s="4">
        <v>2026</v>
      </c>
      <c r="AP17" s="117"/>
    </row>
    <row r="18" spans="1:42" ht="28.5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113" t="s">
        <v>36</v>
      </c>
      <c r="AC18" s="109" t="s">
        <v>30</v>
      </c>
      <c r="AD18" s="100"/>
      <c r="AE18" s="114"/>
      <c r="AF18" s="152">
        <f t="shared" ref="AF18" si="1">AF19+AF20+AF21</f>
        <v>490.8</v>
      </c>
      <c r="AG18" s="152">
        <f>AG19+AG20+AG21</f>
        <v>491.62099999999998</v>
      </c>
      <c r="AH18" s="152">
        <f t="shared" ref="AH18:AI18" si="2">AH19+AH20+AH21</f>
        <v>860.1</v>
      </c>
      <c r="AI18" s="152">
        <f t="shared" si="2"/>
        <v>268.10000000000002</v>
      </c>
      <c r="AJ18" s="152">
        <f t="shared" ref="AJ18:AM18" si="3">AJ19+AJ20+AJ21</f>
        <v>1932.5</v>
      </c>
      <c r="AK18" s="152">
        <f t="shared" si="3"/>
        <v>1992.8</v>
      </c>
      <c r="AL18" s="152">
        <f t="shared" si="3"/>
        <v>287.8</v>
      </c>
      <c r="AM18" s="152">
        <f t="shared" si="3"/>
        <v>287.8</v>
      </c>
      <c r="AN18" s="153">
        <f>SUM(AF18:AM18)</f>
        <v>6611.5210000000006</v>
      </c>
      <c r="AO18" s="15"/>
    </row>
    <row r="19" spans="1:42" ht="63" x14ac:dyDescent="0.25">
      <c r="A19" s="37">
        <v>4</v>
      </c>
      <c r="B19" s="37">
        <v>2</v>
      </c>
      <c r="C19" s="37">
        <v>1</v>
      </c>
      <c r="D19" s="37">
        <v>0</v>
      </c>
      <c r="E19" s="37">
        <v>5</v>
      </c>
      <c r="F19" s="37">
        <v>0</v>
      </c>
      <c r="G19" s="37">
        <v>1</v>
      </c>
      <c r="H19" s="37">
        <v>1</v>
      </c>
      <c r="I19" s="37">
        <v>1</v>
      </c>
      <c r="J19" s="37">
        <v>1</v>
      </c>
      <c r="K19" s="37">
        <v>0</v>
      </c>
      <c r="L19" s="37">
        <v>1</v>
      </c>
      <c r="M19" s="37">
        <v>2</v>
      </c>
      <c r="N19" s="37">
        <v>0</v>
      </c>
      <c r="O19" s="37">
        <v>1</v>
      </c>
      <c r="P19" s="37">
        <v>0</v>
      </c>
      <c r="Q19" s="37" t="s">
        <v>37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6" t="s">
        <v>38</v>
      </c>
      <c r="AC19" s="31" t="s">
        <v>30</v>
      </c>
      <c r="AD19" s="6"/>
      <c r="AE19" s="1"/>
      <c r="AF19" s="84">
        <v>200.8</v>
      </c>
      <c r="AG19" s="84">
        <v>20</v>
      </c>
      <c r="AH19" s="84">
        <v>50</v>
      </c>
      <c r="AI19" s="84">
        <v>0</v>
      </c>
      <c r="AJ19" s="84">
        <v>452.2</v>
      </c>
      <c r="AK19" s="84">
        <v>345</v>
      </c>
      <c r="AL19" s="151">
        <v>0</v>
      </c>
      <c r="AM19" s="151">
        <v>0</v>
      </c>
      <c r="AN19" s="151">
        <f>SUM(AF19:AM19)</f>
        <v>1068</v>
      </c>
      <c r="AO19" s="2"/>
    </row>
    <row r="20" spans="1:42" ht="63" x14ac:dyDescent="0.25">
      <c r="A20" s="37">
        <v>4</v>
      </c>
      <c r="B20" s="37">
        <v>2</v>
      </c>
      <c r="C20" s="37">
        <v>1</v>
      </c>
      <c r="D20" s="37">
        <v>0</v>
      </c>
      <c r="E20" s="37">
        <v>5</v>
      </c>
      <c r="F20" s="37">
        <v>0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1</v>
      </c>
      <c r="M20" s="37">
        <v>2</v>
      </c>
      <c r="N20" s="37">
        <v>0</v>
      </c>
      <c r="O20" s="37">
        <v>2</v>
      </c>
      <c r="P20" s="37">
        <v>0</v>
      </c>
      <c r="Q20" s="37" t="s">
        <v>37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6" t="s">
        <v>39</v>
      </c>
      <c r="AC20" s="31" t="s">
        <v>30</v>
      </c>
      <c r="AD20" s="6"/>
      <c r="AE20" s="1"/>
      <c r="AF20" s="84">
        <v>65</v>
      </c>
      <c r="AG20" s="84">
        <v>181.64099999999999</v>
      </c>
      <c r="AH20" s="84">
        <v>560</v>
      </c>
      <c r="AI20" s="84">
        <v>34</v>
      </c>
      <c r="AJ20" s="84">
        <v>1226.5</v>
      </c>
      <c r="AK20" s="84">
        <v>1360</v>
      </c>
      <c r="AL20" s="151">
        <v>0</v>
      </c>
      <c r="AM20" s="151">
        <v>0</v>
      </c>
      <c r="AN20" s="151">
        <f>SUM(AF20:AM20)</f>
        <v>3427.1410000000001</v>
      </c>
      <c r="AO20" s="2"/>
    </row>
    <row r="21" spans="1:42" ht="47.25" x14ac:dyDescent="0.25">
      <c r="A21" s="37">
        <v>4</v>
      </c>
      <c r="B21" s="37">
        <v>2</v>
      </c>
      <c r="C21" s="37">
        <v>1</v>
      </c>
      <c r="D21" s="37">
        <v>0</v>
      </c>
      <c r="E21" s="37">
        <v>5</v>
      </c>
      <c r="F21" s="37">
        <v>0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1</v>
      </c>
      <c r="M21" s="37">
        <v>2</v>
      </c>
      <c r="N21" s="37">
        <v>0</v>
      </c>
      <c r="O21" s="37">
        <v>3</v>
      </c>
      <c r="P21" s="37">
        <v>0</v>
      </c>
      <c r="Q21" s="37" t="s">
        <v>37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6" t="s">
        <v>40</v>
      </c>
      <c r="AC21" s="31" t="s">
        <v>30</v>
      </c>
      <c r="AD21" s="6"/>
      <c r="AE21" s="1"/>
      <c r="AF21" s="84">
        <v>225</v>
      </c>
      <c r="AG21" s="84">
        <v>289.98</v>
      </c>
      <c r="AH21" s="84">
        <v>250.1</v>
      </c>
      <c r="AI21" s="84">
        <v>234.1</v>
      </c>
      <c r="AJ21" s="84">
        <v>253.8</v>
      </c>
      <c r="AK21" s="84">
        <v>287.8</v>
      </c>
      <c r="AL21" s="151">
        <v>287.8</v>
      </c>
      <c r="AM21" s="151">
        <v>287.8</v>
      </c>
      <c r="AN21" s="151">
        <f>SUM(AF21:AM21)</f>
        <v>2116.38</v>
      </c>
      <c r="AO21" s="2"/>
    </row>
    <row r="22" spans="1:42" s="20" customFormat="1" ht="5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8" t="s">
        <v>41</v>
      </c>
      <c r="AC22" s="47" t="s">
        <v>42</v>
      </c>
      <c r="AD22" s="47"/>
      <c r="AE22" s="47"/>
      <c r="AF22" s="154">
        <v>0</v>
      </c>
      <c r="AG22" s="154">
        <v>0</v>
      </c>
      <c r="AH22" s="154">
        <v>0</v>
      </c>
      <c r="AI22" s="154">
        <v>0</v>
      </c>
      <c r="AJ22" s="154">
        <v>0</v>
      </c>
      <c r="AK22" s="154">
        <v>0</v>
      </c>
      <c r="AL22" s="155">
        <v>0</v>
      </c>
      <c r="AM22" s="155">
        <v>0</v>
      </c>
      <c r="AN22" s="151">
        <v>0</v>
      </c>
      <c r="AO22" s="146">
        <v>2026</v>
      </c>
    </row>
    <row r="23" spans="1:42" ht="31.5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46" t="s">
        <v>43</v>
      </c>
      <c r="AC23" s="31" t="s">
        <v>44</v>
      </c>
      <c r="AD23" s="37"/>
      <c r="AE23" s="37"/>
      <c r="AF23" s="154" t="s">
        <v>45</v>
      </c>
      <c r="AG23" s="154" t="s">
        <v>45</v>
      </c>
      <c r="AH23" s="154" t="s">
        <v>45</v>
      </c>
      <c r="AI23" s="154" t="s">
        <v>45</v>
      </c>
      <c r="AJ23" s="154" t="s">
        <v>45</v>
      </c>
      <c r="AK23" s="154" t="s">
        <v>45</v>
      </c>
      <c r="AL23" s="155" t="s">
        <v>45</v>
      </c>
      <c r="AM23" s="155" t="s">
        <v>45</v>
      </c>
      <c r="AN23" s="151"/>
      <c r="AO23" s="145">
        <v>2026</v>
      </c>
    </row>
    <row r="24" spans="1:42" ht="31.5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46" t="s">
        <v>46</v>
      </c>
      <c r="AC24" s="31" t="s">
        <v>47</v>
      </c>
      <c r="AD24" s="37"/>
      <c r="AE24" s="37"/>
      <c r="AF24" s="154">
        <v>1</v>
      </c>
      <c r="AG24" s="156">
        <v>1</v>
      </c>
      <c r="AH24" s="156">
        <v>1</v>
      </c>
      <c r="AI24" s="156">
        <v>1</v>
      </c>
      <c r="AJ24" s="156">
        <v>1</v>
      </c>
      <c r="AK24" s="156">
        <v>1</v>
      </c>
      <c r="AL24" s="157">
        <v>1</v>
      </c>
      <c r="AM24" s="157">
        <v>1</v>
      </c>
      <c r="AN24" s="151"/>
      <c r="AO24" s="145">
        <v>2026</v>
      </c>
    </row>
    <row r="25" spans="1:42" ht="28.5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115" t="s">
        <v>48</v>
      </c>
      <c r="AC25" s="90" t="s">
        <v>30</v>
      </c>
      <c r="AD25" s="93"/>
      <c r="AE25" s="94"/>
      <c r="AF25" s="158">
        <f>AF26+AF29+AF35+AF36</f>
        <v>100793.3</v>
      </c>
      <c r="AG25" s="158">
        <f>AG26+AG29+AG34+AG35+AG36+AG37</f>
        <v>64815.828000000001</v>
      </c>
      <c r="AH25" s="158">
        <f>AH26+AH29+AH34+AH37</f>
        <v>4614.3</v>
      </c>
      <c r="AI25" s="158">
        <f t="shared" ref="AI25" si="4">AI26+AI29+AI34+AI37</f>
        <v>2891.3999999999996</v>
      </c>
      <c r="AJ25" s="158">
        <f>AJ26+AJ29+AJ34+AJ37+AJ31+AJ32</f>
        <v>2716.4</v>
      </c>
      <c r="AK25" s="158">
        <f t="shared" ref="AK25:AM25" si="5">AK26+AK29+AK34+AK37+AK31+AK32</f>
        <v>2088.5</v>
      </c>
      <c r="AL25" s="158">
        <f t="shared" si="5"/>
        <v>1868.5</v>
      </c>
      <c r="AM25" s="158">
        <f t="shared" si="5"/>
        <v>1476.6</v>
      </c>
      <c r="AN25" s="150">
        <f>SUM(AF25:AM25)</f>
        <v>181264.82799999998</v>
      </c>
      <c r="AO25" s="4">
        <v>2026</v>
      </c>
      <c r="AP25" s="116"/>
    </row>
    <row r="26" spans="1:42" ht="37.5" customHeight="1" x14ac:dyDescent="0.25">
      <c r="A26" s="37">
        <v>4</v>
      </c>
      <c r="B26" s="37">
        <v>2</v>
      </c>
      <c r="C26" s="37">
        <v>1</v>
      </c>
      <c r="D26" s="37">
        <v>0</v>
      </c>
      <c r="E26" s="37">
        <v>5</v>
      </c>
      <c r="F26" s="37">
        <v>0</v>
      </c>
      <c r="G26" s="37">
        <v>2</v>
      </c>
      <c r="H26" s="37">
        <v>1</v>
      </c>
      <c r="I26" s="37">
        <v>1</v>
      </c>
      <c r="J26" s="37">
        <v>1</v>
      </c>
      <c r="K26" s="37">
        <v>0</v>
      </c>
      <c r="L26" s="37">
        <v>2</v>
      </c>
      <c r="M26" s="37">
        <v>2</v>
      </c>
      <c r="N26" s="37">
        <v>0</v>
      </c>
      <c r="O26" s="37">
        <v>1</v>
      </c>
      <c r="P26" s="37">
        <v>0</v>
      </c>
      <c r="Q26" s="37" t="s">
        <v>37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49" t="s">
        <v>49</v>
      </c>
      <c r="AC26" s="31" t="s">
        <v>30</v>
      </c>
      <c r="AD26" s="6"/>
      <c r="AE26" s="1"/>
      <c r="AF26" s="154">
        <f t="shared" ref="AF26" si="6">AF27+AF28</f>
        <v>662.1</v>
      </c>
      <c r="AG26" s="154">
        <v>861.072</v>
      </c>
      <c r="AH26" s="154">
        <v>603.6</v>
      </c>
      <c r="AI26" s="154">
        <v>990.6</v>
      </c>
      <c r="AJ26" s="154">
        <v>0</v>
      </c>
      <c r="AK26" s="154">
        <v>0</v>
      </c>
      <c r="AL26" s="155">
        <v>0</v>
      </c>
      <c r="AM26" s="155">
        <v>0</v>
      </c>
      <c r="AN26" s="151">
        <f>SUM(AF26:AM26)</f>
        <v>3117.3719999999998</v>
      </c>
      <c r="AO26" s="2"/>
    </row>
    <row r="27" spans="1:42" ht="31.5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43" t="s">
        <v>50</v>
      </c>
      <c r="AC27" s="35"/>
      <c r="AD27" s="6"/>
      <c r="AE27" s="1"/>
      <c r="AF27" s="84">
        <v>192.1</v>
      </c>
      <c r="AG27" s="84">
        <v>0</v>
      </c>
      <c r="AH27" s="84">
        <v>0</v>
      </c>
      <c r="AI27" s="84">
        <v>0</v>
      </c>
      <c r="AJ27" s="84">
        <v>0</v>
      </c>
      <c r="AK27" s="84">
        <v>0</v>
      </c>
      <c r="AL27" s="151">
        <v>0</v>
      </c>
      <c r="AM27" s="151">
        <v>0</v>
      </c>
      <c r="AN27" s="151">
        <f t="shared" ref="AN27:AN30" si="7">AF27+AG27+AH27+AI27+AJ27+AK27+AL27</f>
        <v>192.1</v>
      </c>
      <c r="AO27" s="4"/>
    </row>
    <row r="28" spans="1:42" ht="31.5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43" t="s">
        <v>51</v>
      </c>
      <c r="AC28" s="35"/>
      <c r="AD28" s="6"/>
      <c r="AE28" s="1"/>
      <c r="AF28" s="84">
        <v>470</v>
      </c>
      <c r="AG28" s="84">
        <v>0</v>
      </c>
      <c r="AH28" s="84">
        <v>0</v>
      </c>
      <c r="AI28" s="84">
        <v>0</v>
      </c>
      <c r="AJ28" s="84">
        <v>0</v>
      </c>
      <c r="AK28" s="84">
        <v>0</v>
      </c>
      <c r="AL28" s="151">
        <v>0</v>
      </c>
      <c r="AM28" s="151">
        <v>0</v>
      </c>
      <c r="AN28" s="151">
        <f t="shared" si="7"/>
        <v>470</v>
      </c>
      <c r="AO28" s="4"/>
    </row>
    <row r="29" spans="1:42" ht="45" x14ac:dyDescent="0.25">
      <c r="A29" s="37">
        <v>4</v>
      </c>
      <c r="B29" s="37">
        <v>2</v>
      </c>
      <c r="C29" s="37">
        <v>1</v>
      </c>
      <c r="D29" s="37">
        <v>0</v>
      </c>
      <c r="E29" s="37">
        <v>5</v>
      </c>
      <c r="F29" s="37">
        <v>0</v>
      </c>
      <c r="G29" s="37">
        <v>2</v>
      </c>
      <c r="H29" s="37">
        <v>1</v>
      </c>
      <c r="I29" s="37">
        <v>1</v>
      </c>
      <c r="J29" s="37">
        <v>1</v>
      </c>
      <c r="K29" s="37">
        <v>0</v>
      </c>
      <c r="L29" s="37">
        <v>2</v>
      </c>
      <c r="M29" s="37">
        <v>2</v>
      </c>
      <c r="N29" s="37">
        <v>0</v>
      </c>
      <c r="O29" s="37">
        <v>2</v>
      </c>
      <c r="P29" s="37">
        <v>0</v>
      </c>
      <c r="Q29" s="37" t="s">
        <v>37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50" t="s">
        <v>52</v>
      </c>
      <c r="AC29" s="51" t="s">
        <v>30</v>
      </c>
      <c r="AD29" s="6"/>
      <c r="AE29" s="1"/>
      <c r="AF29" s="84">
        <v>661.4</v>
      </c>
      <c r="AG29" s="84">
        <v>732.53599999999994</v>
      </c>
      <c r="AH29" s="84">
        <v>401</v>
      </c>
      <c r="AI29" s="84">
        <v>687</v>
      </c>
      <c r="AJ29" s="84">
        <v>741.8</v>
      </c>
      <c r="AK29" s="84">
        <v>620.1</v>
      </c>
      <c r="AL29" s="151">
        <v>400.1</v>
      </c>
      <c r="AM29" s="151">
        <v>400.1</v>
      </c>
      <c r="AN29" s="151">
        <f>SUM(AF29:AM29)</f>
        <v>4644.0360000000001</v>
      </c>
      <c r="AO29" s="2"/>
    </row>
    <row r="30" spans="1:42" ht="25.5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52" t="s">
        <v>50</v>
      </c>
      <c r="AC30" s="53"/>
      <c r="AD30" s="6"/>
      <c r="AE30" s="1"/>
      <c r="AF30" s="84">
        <v>599.4</v>
      </c>
      <c r="AG30" s="84">
        <v>0</v>
      </c>
      <c r="AH30" s="84">
        <v>0</v>
      </c>
      <c r="AI30" s="84">
        <v>0</v>
      </c>
      <c r="AJ30" s="84">
        <v>0</v>
      </c>
      <c r="AK30" s="84">
        <v>0</v>
      </c>
      <c r="AL30" s="151">
        <v>0</v>
      </c>
      <c r="AM30" s="151">
        <v>0</v>
      </c>
      <c r="AN30" s="151">
        <f t="shared" si="7"/>
        <v>599.4</v>
      </c>
      <c r="AO30" s="4"/>
    </row>
    <row r="31" spans="1:42" ht="81" customHeight="1" x14ac:dyDescent="0.25">
      <c r="A31" s="37">
        <v>4</v>
      </c>
      <c r="B31" s="37">
        <v>2</v>
      </c>
      <c r="C31" s="37">
        <v>1</v>
      </c>
      <c r="D31" s="37">
        <v>0</v>
      </c>
      <c r="E31" s="37">
        <v>5</v>
      </c>
      <c r="F31" s="37">
        <v>0</v>
      </c>
      <c r="G31" s="37">
        <v>2</v>
      </c>
      <c r="H31" s="37">
        <v>1</v>
      </c>
      <c r="I31" s="37">
        <v>1</v>
      </c>
      <c r="J31" s="37">
        <v>1</v>
      </c>
      <c r="K31" s="37">
        <v>0</v>
      </c>
      <c r="L31" s="37">
        <v>2</v>
      </c>
      <c r="M31" s="37">
        <v>1</v>
      </c>
      <c r="N31" s="37">
        <v>9</v>
      </c>
      <c r="O31" s="37">
        <v>0</v>
      </c>
      <c r="P31" s="37">
        <v>1</v>
      </c>
      <c r="Q31" s="37">
        <v>5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52" t="s">
        <v>149</v>
      </c>
      <c r="AC31" s="53"/>
      <c r="AD31" s="6"/>
      <c r="AE31" s="1"/>
      <c r="AF31" s="84">
        <v>0</v>
      </c>
      <c r="AG31" s="84">
        <v>0</v>
      </c>
      <c r="AH31" s="84">
        <v>0</v>
      </c>
      <c r="AI31" s="84">
        <v>0</v>
      </c>
      <c r="AJ31" s="84">
        <v>360.4</v>
      </c>
      <c r="AK31" s="84">
        <v>0</v>
      </c>
      <c r="AL31" s="151">
        <v>0</v>
      </c>
      <c r="AM31" s="151">
        <v>0</v>
      </c>
      <c r="AN31" s="151">
        <v>360.4</v>
      </c>
      <c r="AO31" s="4">
        <v>2025</v>
      </c>
    </row>
    <row r="32" spans="1:42" ht="69" customHeight="1" x14ac:dyDescent="0.25">
      <c r="A32" s="37">
        <v>4</v>
      </c>
      <c r="B32" s="37">
        <v>2</v>
      </c>
      <c r="C32" s="37">
        <v>1</v>
      </c>
      <c r="D32" s="37">
        <v>0</v>
      </c>
      <c r="E32" s="37">
        <v>5</v>
      </c>
      <c r="F32" s="37">
        <v>0</v>
      </c>
      <c r="G32" s="37">
        <v>2</v>
      </c>
      <c r="H32" s="37">
        <v>1</v>
      </c>
      <c r="I32" s="37">
        <v>1</v>
      </c>
      <c r="J32" s="37">
        <v>1</v>
      </c>
      <c r="K32" s="37">
        <v>0</v>
      </c>
      <c r="L32" s="37">
        <v>2</v>
      </c>
      <c r="M32" s="37" t="s">
        <v>56</v>
      </c>
      <c r="N32" s="37">
        <v>9</v>
      </c>
      <c r="O32" s="37">
        <v>0</v>
      </c>
      <c r="P32" s="37">
        <v>1</v>
      </c>
      <c r="Q32" s="37">
        <v>5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52" t="s">
        <v>150</v>
      </c>
      <c r="AC32" s="53"/>
      <c r="AD32" s="6"/>
      <c r="AE32" s="1"/>
      <c r="AF32" s="84">
        <v>0</v>
      </c>
      <c r="AG32" s="84">
        <v>0</v>
      </c>
      <c r="AH32" s="84">
        <v>0</v>
      </c>
      <c r="AI32" s="84">
        <v>0</v>
      </c>
      <c r="AJ32" s="84">
        <v>150</v>
      </c>
      <c r="AK32" s="84">
        <v>0</v>
      </c>
      <c r="AL32" s="151">
        <v>0</v>
      </c>
      <c r="AM32" s="151">
        <v>0</v>
      </c>
      <c r="AN32" s="151">
        <v>150</v>
      </c>
      <c r="AO32" s="145">
        <v>2025</v>
      </c>
    </row>
    <row r="33" spans="1:42" ht="47.25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43" t="s">
        <v>53</v>
      </c>
      <c r="AC33" s="54"/>
      <c r="AD33" s="6"/>
      <c r="AE33" s="1"/>
      <c r="AF33" s="84">
        <v>102</v>
      </c>
      <c r="AG33" s="84">
        <v>0</v>
      </c>
      <c r="AH33" s="84">
        <v>0</v>
      </c>
      <c r="AI33" s="84">
        <v>0</v>
      </c>
      <c r="AJ33" s="84">
        <v>0</v>
      </c>
      <c r="AK33" s="84">
        <v>0</v>
      </c>
      <c r="AL33" s="151">
        <v>0</v>
      </c>
      <c r="AM33" s="151">
        <v>0</v>
      </c>
      <c r="AN33" s="151">
        <f>AF33+AG33+AH33+AI33+AJ33+AK33+AL33</f>
        <v>102</v>
      </c>
      <c r="AO33" s="4">
        <v>2026</v>
      </c>
    </row>
    <row r="34" spans="1:42" ht="47.25" x14ac:dyDescent="0.25">
      <c r="A34" s="37">
        <v>4</v>
      </c>
      <c r="B34" s="37">
        <v>2</v>
      </c>
      <c r="C34" s="37">
        <v>1</v>
      </c>
      <c r="D34" s="37">
        <v>0</v>
      </c>
      <c r="E34" s="37">
        <v>5</v>
      </c>
      <c r="F34" s="37">
        <v>0</v>
      </c>
      <c r="G34" s="37">
        <v>2</v>
      </c>
      <c r="H34" s="37">
        <v>1</v>
      </c>
      <c r="I34" s="37">
        <v>1</v>
      </c>
      <c r="J34" s="37">
        <v>1</v>
      </c>
      <c r="K34" s="37">
        <v>0</v>
      </c>
      <c r="L34" s="37">
        <v>2</v>
      </c>
      <c r="M34" s="37">
        <v>2</v>
      </c>
      <c r="N34" s="37">
        <v>0</v>
      </c>
      <c r="O34" s="37">
        <v>3</v>
      </c>
      <c r="P34" s="37">
        <v>0</v>
      </c>
      <c r="Q34" s="37" t="s">
        <v>37</v>
      </c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49" t="s">
        <v>54</v>
      </c>
      <c r="AC34" s="35" t="s">
        <v>30</v>
      </c>
      <c r="AD34" s="6"/>
      <c r="AE34" s="1"/>
      <c r="AF34" s="84">
        <v>0</v>
      </c>
      <c r="AG34" s="84">
        <v>2800.72</v>
      </c>
      <c r="AH34" s="84">
        <v>3126.1</v>
      </c>
      <c r="AI34" s="84">
        <v>430.6</v>
      </c>
      <c r="AJ34" s="84">
        <v>232.7</v>
      </c>
      <c r="AK34" s="84">
        <v>1000</v>
      </c>
      <c r="AL34" s="151">
        <v>1000</v>
      </c>
      <c r="AM34" s="151">
        <v>608.1</v>
      </c>
      <c r="AN34" s="151">
        <f>SUM(AF34:AM34)</f>
        <v>9198.2199999999993</v>
      </c>
      <c r="AO34" s="4"/>
    </row>
    <row r="35" spans="1:42" ht="15.75" customHeight="1" x14ac:dyDescent="0.25">
      <c r="A35" s="37">
        <v>4</v>
      </c>
      <c r="B35" s="37">
        <v>2</v>
      </c>
      <c r="C35" s="37">
        <v>1</v>
      </c>
      <c r="D35" s="37">
        <v>0</v>
      </c>
      <c r="E35" s="37">
        <v>5</v>
      </c>
      <c r="F35" s="37">
        <v>0</v>
      </c>
      <c r="G35" s="37">
        <v>2</v>
      </c>
      <c r="H35" s="37">
        <v>1</v>
      </c>
      <c r="I35" s="37">
        <v>1</v>
      </c>
      <c r="J35" s="37">
        <v>1</v>
      </c>
      <c r="K35" s="37">
        <v>0</v>
      </c>
      <c r="L35" s="37">
        <v>2</v>
      </c>
      <c r="M35" s="37">
        <v>1</v>
      </c>
      <c r="N35" s="37">
        <v>0</v>
      </c>
      <c r="O35" s="37">
        <v>1</v>
      </c>
      <c r="P35" s="37">
        <v>0</v>
      </c>
      <c r="Q35" s="37">
        <v>0</v>
      </c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191" t="s">
        <v>55</v>
      </c>
      <c r="AC35" s="31" t="s">
        <v>30</v>
      </c>
      <c r="AD35" s="6"/>
      <c r="AE35" s="1"/>
      <c r="AF35" s="84">
        <v>96485.7</v>
      </c>
      <c r="AG35" s="84">
        <v>57558</v>
      </c>
      <c r="AH35" s="84">
        <v>0</v>
      </c>
      <c r="AI35" s="84">
        <v>0</v>
      </c>
      <c r="AJ35" s="84">
        <v>0</v>
      </c>
      <c r="AK35" s="84">
        <v>0</v>
      </c>
      <c r="AL35" s="151">
        <v>0</v>
      </c>
      <c r="AM35" s="151">
        <v>0</v>
      </c>
      <c r="AN35" s="151">
        <f>SUM(AF35:AM35)</f>
        <v>154043.70000000001</v>
      </c>
      <c r="AO35" s="4">
        <v>2026</v>
      </c>
    </row>
    <row r="36" spans="1:42" ht="15.75" x14ac:dyDescent="0.25">
      <c r="A36" s="37">
        <v>4</v>
      </c>
      <c r="B36" s="37">
        <v>2</v>
      </c>
      <c r="C36" s="37">
        <v>1</v>
      </c>
      <c r="D36" s="37">
        <v>0</v>
      </c>
      <c r="E36" s="37">
        <v>5</v>
      </c>
      <c r="F36" s="37">
        <v>0</v>
      </c>
      <c r="G36" s="37">
        <v>2</v>
      </c>
      <c r="H36" s="37">
        <v>1</v>
      </c>
      <c r="I36" s="37">
        <v>1</v>
      </c>
      <c r="J36" s="37">
        <v>1</v>
      </c>
      <c r="K36" s="37">
        <v>0</v>
      </c>
      <c r="L36" s="37">
        <v>2</v>
      </c>
      <c r="M36" s="37" t="s">
        <v>56</v>
      </c>
      <c r="N36" s="37">
        <v>0</v>
      </c>
      <c r="O36" s="37">
        <v>1</v>
      </c>
      <c r="P36" s="37">
        <v>0</v>
      </c>
      <c r="Q36" s="37" t="s">
        <v>37</v>
      </c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192"/>
      <c r="AC36" s="31" t="s">
        <v>30</v>
      </c>
      <c r="AD36" s="6"/>
      <c r="AE36" s="1"/>
      <c r="AF36" s="84">
        <v>2984.1</v>
      </c>
      <c r="AG36" s="84">
        <v>2370.1</v>
      </c>
      <c r="AH36" s="84">
        <v>0</v>
      </c>
      <c r="AI36" s="84">
        <v>0</v>
      </c>
      <c r="AJ36" s="84">
        <v>0</v>
      </c>
      <c r="AK36" s="84">
        <v>0</v>
      </c>
      <c r="AL36" s="151">
        <v>0</v>
      </c>
      <c r="AM36" s="151">
        <v>0</v>
      </c>
      <c r="AN36" s="151">
        <f>SUM(AF36:AM36)</f>
        <v>5354.2</v>
      </c>
      <c r="AO36" s="4">
        <v>2026</v>
      </c>
    </row>
    <row r="37" spans="1:42" ht="30" x14ac:dyDescent="0.25">
      <c r="A37" s="37">
        <v>4</v>
      </c>
      <c r="B37" s="37">
        <v>2</v>
      </c>
      <c r="C37" s="37">
        <v>1</v>
      </c>
      <c r="D37" s="37">
        <v>0</v>
      </c>
      <c r="E37" s="37">
        <v>5</v>
      </c>
      <c r="F37" s="37">
        <v>0</v>
      </c>
      <c r="G37" s="37">
        <v>2</v>
      </c>
      <c r="H37" s="37">
        <v>1</v>
      </c>
      <c r="I37" s="37">
        <v>1</v>
      </c>
      <c r="J37" s="37">
        <v>1</v>
      </c>
      <c r="K37" s="37">
        <v>0</v>
      </c>
      <c r="L37" s="37">
        <v>2</v>
      </c>
      <c r="M37" s="37">
        <v>2</v>
      </c>
      <c r="N37" s="37">
        <v>0</v>
      </c>
      <c r="O37" s="37">
        <v>4</v>
      </c>
      <c r="P37" s="37">
        <v>0</v>
      </c>
      <c r="Q37" s="37" t="s">
        <v>37</v>
      </c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56" t="s">
        <v>57</v>
      </c>
      <c r="AC37" s="31" t="s">
        <v>30</v>
      </c>
      <c r="AD37" s="6"/>
      <c r="AE37" s="1"/>
      <c r="AF37" s="84">
        <v>0</v>
      </c>
      <c r="AG37" s="84">
        <v>493.4</v>
      </c>
      <c r="AH37" s="84">
        <v>483.6</v>
      </c>
      <c r="AI37" s="84">
        <v>783.2</v>
      </c>
      <c r="AJ37" s="84">
        <v>1231.5</v>
      </c>
      <c r="AK37" s="159">
        <v>468.4</v>
      </c>
      <c r="AL37" s="160">
        <v>468.4</v>
      </c>
      <c r="AM37" s="160">
        <v>468.4</v>
      </c>
      <c r="AN37" s="151">
        <f>SUM(AG37:AM37)</f>
        <v>4396.8999999999996</v>
      </c>
      <c r="AO37" s="3"/>
    </row>
    <row r="38" spans="1:42" ht="28.5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103" t="s">
        <v>58</v>
      </c>
      <c r="AC38" s="110"/>
      <c r="AD38" s="111"/>
      <c r="AE38" s="112"/>
      <c r="AF38" s="152">
        <v>3985</v>
      </c>
      <c r="AG38" s="152">
        <f>AG39+AG49</f>
        <v>99.376000000000005</v>
      </c>
      <c r="AH38" s="152">
        <f>AH49+AH53+AH54+AH57</f>
        <v>281.7</v>
      </c>
      <c r="AI38" s="152">
        <f>AI49+AI53+AI54+AI57+AI51+AI52+AI55+AI56+AI58+AI59</f>
        <v>3685.6000000000004</v>
      </c>
      <c r="AJ38" s="152">
        <f>AJ49+AJ53+AJ54+AJ57+AJ51+AJ52+AJ55+AJ56+AJ58+AJ59+AJ60+AJ61</f>
        <v>350</v>
      </c>
      <c r="AK38" s="152">
        <f t="shared" ref="AK38:AM38" si="8">AK49+AK53+AK54+AK57+AK51+AK52+AK55+AK56+AK58+AK59+AK60+AK61</f>
        <v>97</v>
      </c>
      <c r="AL38" s="152">
        <f t="shared" si="8"/>
        <v>0</v>
      </c>
      <c r="AM38" s="152">
        <f t="shared" si="8"/>
        <v>0</v>
      </c>
      <c r="AN38" s="153">
        <f>SUM(AF38:AM38)</f>
        <v>8498.6759999999995</v>
      </c>
      <c r="AO38" s="3"/>
    </row>
    <row r="39" spans="1:42" ht="110.25" x14ac:dyDescent="0.25">
      <c r="A39" s="37">
        <v>4</v>
      </c>
      <c r="B39" s="37">
        <v>2</v>
      </c>
      <c r="C39" s="37">
        <v>1</v>
      </c>
      <c r="D39" s="37">
        <v>0</v>
      </c>
      <c r="E39" s="37">
        <v>5</v>
      </c>
      <c r="F39" s="37">
        <v>0</v>
      </c>
      <c r="G39" s="37">
        <v>2</v>
      </c>
      <c r="H39" s="37">
        <v>1</v>
      </c>
      <c r="I39" s="37">
        <v>1</v>
      </c>
      <c r="J39" s="37">
        <v>1</v>
      </c>
      <c r="K39" s="37">
        <v>0</v>
      </c>
      <c r="L39" s="37">
        <v>3</v>
      </c>
      <c r="M39" s="37">
        <v>1</v>
      </c>
      <c r="N39" s="37">
        <v>9</v>
      </c>
      <c r="O39" s="37">
        <v>0</v>
      </c>
      <c r="P39" s="37">
        <v>0</v>
      </c>
      <c r="Q39" s="37">
        <v>1</v>
      </c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55" t="s">
        <v>59</v>
      </c>
      <c r="AC39" s="31" t="s">
        <v>30</v>
      </c>
      <c r="AD39" s="6"/>
      <c r="AE39" s="1"/>
      <c r="AF39" s="84">
        <v>1195.5999999999999</v>
      </c>
      <c r="AG39" s="84">
        <v>0</v>
      </c>
      <c r="AH39" s="84">
        <v>0</v>
      </c>
      <c r="AI39" s="84">
        <v>0</v>
      </c>
      <c r="AJ39" s="84">
        <v>0</v>
      </c>
      <c r="AK39" s="84">
        <v>0</v>
      </c>
      <c r="AL39" s="151">
        <v>0</v>
      </c>
      <c r="AM39" s="151">
        <v>0</v>
      </c>
      <c r="AN39" s="151">
        <v>1195.5999999999999</v>
      </c>
      <c r="AO39" s="12"/>
      <c r="AP39" s="5"/>
    </row>
    <row r="40" spans="1:42" ht="94.5" x14ac:dyDescent="0.25">
      <c r="A40" s="37">
        <v>4</v>
      </c>
      <c r="B40" s="37">
        <v>2</v>
      </c>
      <c r="C40" s="37">
        <v>1</v>
      </c>
      <c r="D40" s="37">
        <v>0</v>
      </c>
      <c r="E40" s="37">
        <v>5</v>
      </c>
      <c r="F40" s="37">
        <v>0</v>
      </c>
      <c r="G40" s="37">
        <v>2</v>
      </c>
      <c r="H40" s="37">
        <v>1</v>
      </c>
      <c r="I40" s="37">
        <v>1</v>
      </c>
      <c r="J40" s="37">
        <v>1</v>
      </c>
      <c r="K40" s="37">
        <v>0</v>
      </c>
      <c r="L40" s="37">
        <v>3</v>
      </c>
      <c r="M40" s="37" t="s">
        <v>56</v>
      </c>
      <c r="N40" s="37">
        <v>9</v>
      </c>
      <c r="O40" s="37">
        <v>0</v>
      </c>
      <c r="P40" s="37">
        <v>0</v>
      </c>
      <c r="Q40" s="37">
        <v>1</v>
      </c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55" t="s">
        <v>60</v>
      </c>
      <c r="AC40" s="31" t="s">
        <v>30</v>
      </c>
      <c r="AD40" s="6"/>
      <c r="AE40" s="1"/>
      <c r="AF40" s="84">
        <v>545.29999999999995</v>
      </c>
      <c r="AG40" s="84">
        <v>0</v>
      </c>
      <c r="AH40" s="84">
        <v>0</v>
      </c>
      <c r="AI40" s="84">
        <v>0</v>
      </c>
      <c r="AJ40" s="84">
        <v>0</v>
      </c>
      <c r="AK40" s="84">
        <v>0</v>
      </c>
      <c r="AL40" s="151">
        <v>0</v>
      </c>
      <c r="AM40" s="151">
        <v>0</v>
      </c>
      <c r="AN40" s="151">
        <f t="shared" ref="AN40:AN50" si="9">AF40+AG40+AH40+AI40+AJ40+AK40</f>
        <v>545.29999999999995</v>
      </c>
      <c r="AO40" s="9"/>
    </row>
    <row r="41" spans="1:42" ht="110.25" x14ac:dyDescent="0.25">
      <c r="A41" s="37">
        <v>4</v>
      </c>
      <c r="B41" s="37">
        <v>2</v>
      </c>
      <c r="C41" s="37">
        <v>1</v>
      </c>
      <c r="D41" s="37">
        <v>0</v>
      </c>
      <c r="E41" s="37">
        <v>5</v>
      </c>
      <c r="F41" s="37">
        <v>0</v>
      </c>
      <c r="G41" s="37">
        <v>2</v>
      </c>
      <c r="H41" s="37">
        <v>1</v>
      </c>
      <c r="I41" s="37">
        <v>1</v>
      </c>
      <c r="J41" s="37">
        <v>1</v>
      </c>
      <c r="K41" s="37">
        <v>0</v>
      </c>
      <c r="L41" s="37">
        <v>3</v>
      </c>
      <c r="M41" s="37">
        <v>1</v>
      </c>
      <c r="N41" s="37">
        <v>9</v>
      </c>
      <c r="O41" s="37">
        <v>3</v>
      </c>
      <c r="P41" s="37">
        <v>0</v>
      </c>
      <c r="Q41" s="37">
        <v>1</v>
      </c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55" t="s">
        <v>61</v>
      </c>
      <c r="AC41" s="31" t="s">
        <v>30</v>
      </c>
      <c r="AD41" s="6"/>
      <c r="AE41" s="1"/>
      <c r="AF41" s="84">
        <v>10</v>
      </c>
      <c r="AG41" s="84">
        <v>0</v>
      </c>
      <c r="AH41" s="84">
        <v>0</v>
      </c>
      <c r="AI41" s="84">
        <v>0</v>
      </c>
      <c r="AJ41" s="84">
        <v>0</v>
      </c>
      <c r="AK41" s="84">
        <v>0</v>
      </c>
      <c r="AL41" s="151">
        <v>0</v>
      </c>
      <c r="AM41" s="151">
        <v>0</v>
      </c>
      <c r="AN41" s="151">
        <f t="shared" si="9"/>
        <v>10</v>
      </c>
      <c r="AO41" s="9"/>
    </row>
    <row r="42" spans="1:42" ht="78.75" x14ac:dyDescent="0.25">
      <c r="A42" s="37">
        <v>4</v>
      </c>
      <c r="B42" s="37">
        <v>2</v>
      </c>
      <c r="C42" s="37">
        <v>1</v>
      </c>
      <c r="D42" s="37">
        <v>0</v>
      </c>
      <c r="E42" s="37">
        <v>5</v>
      </c>
      <c r="F42" s="37">
        <v>0</v>
      </c>
      <c r="G42" s="37">
        <v>2</v>
      </c>
      <c r="H42" s="37">
        <v>1</v>
      </c>
      <c r="I42" s="37">
        <v>1</v>
      </c>
      <c r="J42" s="37">
        <v>1</v>
      </c>
      <c r="K42" s="37">
        <v>0</v>
      </c>
      <c r="L42" s="37">
        <v>3</v>
      </c>
      <c r="M42" s="37">
        <v>1</v>
      </c>
      <c r="N42" s="37">
        <v>9</v>
      </c>
      <c r="O42" s="37">
        <v>0</v>
      </c>
      <c r="P42" s="37">
        <v>0</v>
      </c>
      <c r="Q42" s="37">
        <v>4</v>
      </c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57" t="s">
        <v>62</v>
      </c>
      <c r="AC42" s="31" t="s">
        <v>30</v>
      </c>
      <c r="AD42" s="6"/>
      <c r="AE42" s="1"/>
      <c r="AF42" s="84">
        <v>416.9</v>
      </c>
      <c r="AG42" s="84">
        <v>0</v>
      </c>
      <c r="AH42" s="84">
        <v>0</v>
      </c>
      <c r="AI42" s="84">
        <v>0</v>
      </c>
      <c r="AJ42" s="84">
        <v>0</v>
      </c>
      <c r="AK42" s="84">
        <v>0</v>
      </c>
      <c r="AL42" s="151">
        <v>0</v>
      </c>
      <c r="AM42" s="151">
        <v>0</v>
      </c>
      <c r="AN42" s="151">
        <f t="shared" si="9"/>
        <v>416.9</v>
      </c>
      <c r="AO42" s="9"/>
    </row>
    <row r="43" spans="1:42" ht="94.5" x14ac:dyDescent="0.25">
      <c r="A43" s="37">
        <v>4</v>
      </c>
      <c r="B43" s="37">
        <v>2</v>
      </c>
      <c r="C43" s="37">
        <v>1</v>
      </c>
      <c r="D43" s="37">
        <v>0</v>
      </c>
      <c r="E43" s="37">
        <v>5</v>
      </c>
      <c r="F43" s="37">
        <v>0</v>
      </c>
      <c r="G43" s="37">
        <v>2</v>
      </c>
      <c r="H43" s="37">
        <v>1</v>
      </c>
      <c r="I43" s="37">
        <v>1</v>
      </c>
      <c r="J43" s="37">
        <v>1</v>
      </c>
      <c r="K43" s="37">
        <v>0</v>
      </c>
      <c r="L43" s="37">
        <v>3</v>
      </c>
      <c r="M43" s="37" t="s">
        <v>56</v>
      </c>
      <c r="N43" s="37">
        <v>9</v>
      </c>
      <c r="O43" s="37">
        <v>0</v>
      </c>
      <c r="P43" s="37">
        <v>0</v>
      </c>
      <c r="Q43" s="37">
        <v>4</v>
      </c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55" t="s">
        <v>63</v>
      </c>
      <c r="AC43" s="31" t="s">
        <v>30</v>
      </c>
      <c r="AD43" s="6"/>
      <c r="AE43" s="1"/>
      <c r="AF43" s="84">
        <v>234.1</v>
      </c>
      <c r="AG43" s="84">
        <v>0</v>
      </c>
      <c r="AH43" s="84">
        <v>0</v>
      </c>
      <c r="AI43" s="84">
        <v>0</v>
      </c>
      <c r="AJ43" s="84">
        <v>0</v>
      </c>
      <c r="AK43" s="84">
        <v>0</v>
      </c>
      <c r="AL43" s="151">
        <v>0</v>
      </c>
      <c r="AM43" s="151">
        <v>0</v>
      </c>
      <c r="AN43" s="151">
        <f t="shared" si="9"/>
        <v>234.1</v>
      </c>
      <c r="AO43" s="9"/>
    </row>
    <row r="44" spans="1:42" ht="126" x14ac:dyDescent="0.25">
      <c r="A44" s="37">
        <v>4</v>
      </c>
      <c r="B44" s="37">
        <v>2</v>
      </c>
      <c r="C44" s="37">
        <v>1</v>
      </c>
      <c r="D44" s="37">
        <v>0</v>
      </c>
      <c r="E44" s="37">
        <v>5</v>
      </c>
      <c r="F44" s="37">
        <v>0</v>
      </c>
      <c r="G44" s="37">
        <v>2</v>
      </c>
      <c r="H44" s="37">
        <v>1</v>
      </c>
      <c r="I44" s="37">
        <v>1</v>
      </c>
      <c r="J44" s="37">
        <v>1</v>
      </c>
      <c r="K44" s="37">
        <v>0</v>
      </c>
      <c r="L44" s="37">
        <v>3</v>
      </c>
      <c r="M44" s="37">
        <v>1</v>
      </c>
      <c r="N44" s="37">
        <v>9</v>
      </c>
      <c r="O44" s="37">
        <v>3</v>
      </c>
      <c r="P44" s="37">
        <v>0</v>
      </c>
      <c r="Q44" s="37">
        <v>4</v>
      </c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55" t="s">
        <v>64</v>
      </c>
      <c r="AC44" s="31" t="s">
        <v>30</v>
      </c>
      <c r="AD44" s="6"/>
      <c r="AE44" s="1"/>
      <c r="AF44" s="84">
        <v>10</v>
      </c>
      <c r="AG44" s="84">
        <v>0</v>
      </c>
      <c r="AH44" s="84">
        <v>0</v>
      </c>
      <c r="AI44" s="84">
        <v>0</v>
      </c>
      <c r="AJ44" s="84">
        <v>0</v>
      </c>
      <c r="AK44" s="84">
        <v>0</v>
      </c>
      <c r="AL44" s="151">
        <v>0</v>
      </c>
      <c r="AM44" s="151">
        <v>0</v>
      </c>
      <c r="AN44" s="151">
        <f t="shared" si="9"/>
        <v>10</v>
      </c>
      <c r="AO44" s="9"/>
    </row>
    <row r="45" spans="1:42" ht="94.5" x14ac:dyDescent="0.25">
      <c r="A45" s="37">
        <v>4</v>
      </c>
      <c r="B45" s="37">
        <v>2</v>
      </c>
      <c r="C45" s="37">
        <v>1</v>
      </c>
      <c r="D45" s="37">
        <v>0</v>
      </c>
      <c r="E45" s="37">
        <v>5</v>
      </c>
      <c r="F45" s="37">
        <v>0</v>
      </c>
      <c r="G45" s="37">
        <v>2</v>
      </c>
      <c r="H45" s="37">
        <v>1</v>
      </c>
      <c r="I45" s="37">
        <v>1</v>
      </c>
      <c r="J45" s="37">
        <v>1</v>
      </c>
      <c r="K45" s="37">
        <v>0</v>
      </c>
      <c r="L45" s="37">
        <v>3</v>
      </c>
      <c r="M45" s="37">
        <v>1</v>
      </c>
      <c r="N45" s="37">
        <v>9</v>
      </c>
      <c r="O45" s="37">
        <v>0</v>
      </c>
      <c r="P45" s="37">
        <v>0</v>
      </c>
      <c r="Q45" s="37">
        <v>3</v>
      </c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55" t="s">
        <v>65</v>
      </c>
      <c r="AC45" s="31" t="s">
        <v>30</v>
      </c>
      <c r="AD45" s="6"/>
      <c r="AE45" s="1"/>
      <c r="AF45" s="84">
        <v>581.20000000000005</v>
      </c>
      <c r="AG45" s="84">
        <v>0</v>
      </c>
      <c r="AH45" s="84">
        <v>0</v>
      </c>
      <c r="AI45" s="84">
        <v>0</v>
      </c>
      <c r="AJ45" s="84">
        <v>0</v>
      </c>
      <c r="AK45" s="84">
        <v>0</v>
      </c>
      <c r="AL45" s="151">
        <v>0</v>
      </c>
      <c r="AM45" s="151">
        <v>0</v>
      </c>
      <c r="AN45" s="151">
        <f t="shared" si="9"/>
        <v>581.20000000000005</v>
      </c>
      <c r="AO45" s="9"/>
    </row>
    <row r="46" spans="1:42" ht="110.25" x14ac:dyDescent="0.25">
      <c r="A46" s="37">
        <v>4</v>
      </c>
      <c r="B46" s="37">
        <v>2</v>
      </c>
      <c r="C46" s="37">
        <v>1</v>
      </c>
      <c r="D46" s="37">
        <v>0</v>
      </c>
      <c r="E46" s="37">
        <v>5</v>
      </c>
      <c r="F46" s="37">
        <v>0</v>
      </c>
      <c r="G46" s="37">
        <v>2</v>
      </c>
      <c r="H46" s="37">
        <v>1</v>
      </c>
      <c r="I46" s="37">
        <v>1</v>
      </c>
      <c r="J46" s="37">
        <v>1</v>
      </c>
      <c r="K46" s="37">
        <v>0</v>
      </c>
      <c r="L46" s="37">
        <v>3</v>
      </c>
      <c r="M46" s="37" t="s">
        <v>56</v>
      </c>
      <c r="N46" s="37">
        <v>9</v>
      </c>
      <c r="O46" s="37">
        <v>0</v>
      </c>
      <c r="P46" s="37">
        <v>0</v>
      </c>
      <c r="Q46" s="37">
        <v>3</v>
      </c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55" t="s">
        <v>66</v>
      </c>
      <c r="AC46" s="31" t="s">
        <v>30</v>
      </c>
      <c r="AD46" s="6"/>
      <c r="AE46" s="1"/>
      <c r="AF46" s="84">
        <v>305.10000000000002</v>
      </c>
      <c r="AG46" s="84">
        <v>0</v>
      </c>
      <c r="AH46" s="84">
        <v>0</v>
      </c>
      <c r="AI46" s="84">
        <v>0</v>
      </c>
      <c r="AJ46" s="84">
        <v>0</v>
      </c>
      <c r="AK46" s="84">
        <v>0</v>
      </c>
      <c r="AL46" s="151">
        <v>0</v>
      </c>
      <c r="AM46" s="151">
        <v>0</v>
      </c>
      <c r="AN46" s="151">
        <f t="shared" si="9"/>
        <v>305.10000000000002</v>
      </c>
      <c r="AO46" s="9"/>
    </row>
    <row r="47" spans="1:42" ht="126" x14ac:dyDescent="0.25">
      <c r="A47" s="37">
        <v>4</v>
      </c>
      <c r="B47" s="37">
        <v>2</v>
      </c>
      <c r="C47" s="37">
        <v>1</v>
      </c>
      <c r="D47" s="37">
        <v>0</v>
      </c>
      <c r="E47" s="37">
        <v>5</v>
      </c>
      <c r="F47" s="37">
        <v>0</v>
      </c>
      <c r="G47" s="37">
        <v>2</v>
      </c>
      <c r="H47" s="37">
        <v>1</v>
      </c>
      <c r="I47" s="37">
        <v>1</v>
      </c>
      <c r="J47" s="37">
        <v>1</v>
      </c>
      <c r="K47" s="37">
        <v>0</v>
      </c>
      <c r="L47" s="37">
        <v>3</v>
      </c>
      <c r="M47" s="37">
        <v>1</v>
      </c>
      <c r="N47" s="37">
        <v>9</v>
      </c>
      <c r="O47" s="37">
        <v>3</v>
      </c>
      <c r="P47" s="37">
        <v>0</v>
      </c>
      <c r="Q47" s="37">
        <v>3</v>
      </c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55" t="s">
        <v>67</v>
      </c>
      <c r="AC47" s="31" t="s">
        <v>30</v>
      </c>
      <c r="AD47" s="6"/>
      <c r="AE47" s="1"/>
      <c r="AF47" s="84">
        <v>10</v>
      </c>
      <c r="AG47" s="84">
        <v>0</v>
      </c>
      <c r="AH47" s="84">
        <v>0</v>
      </c>
      <c r="AI47" s="84">
        <v>0</v>
      </c>
      <c r="AJ47" s="84">
        <v>0</v>
      </c>
      <c r="AK47" s="84">
        <v>0</v>
      </c>
      <c r="AL47" s="151">
        <v>0</v>
      </c>
      <c r="AM47" s="151">
        <v>0</v>
      </c>
      <c r="AN47" s="151">
        <f t="shared" si="9"/>
        <v>10</v>
      </c>
      <c r="AO47" s="9"/>
    </row>
    <row r="48" spans="1:42" ht="110.25" x14ac:dyDescent="0.25">
      <c r="A48" s="37">
        <v>4</v>
      </c>
      <c r="B48" s="37">
        <v>2</v>
      </c>
      <c r="C48" s="37">
        <v>1</v>
      </c>
      <c r="D48" s="37">
        <v>0</v>
      </c>
      <c r="E48" s="37">
        <v>5</v>
      </c>
      <c r="F48" s="37">
        <v>0</v>
      </c>
      <c r="G48" s="37">
        <v>2</v>
      </c>
      <c r="H48" s="37">
        <v>1</v>
      </c>
      <c r="I48" s="37">
        <v>1</v>
      </c>
      <c r="J48" s="37">
        <v>1</v>
      </c>
      <c r="K48" s="37">
        <v>0</v>
      </c>
      <c r="L48" s="37">
        <v>3</v>
      </c>
      <c r="M48" s="37">
        <v>1</v>
      </c>
      <c r="N48" s="37">
        <v>9</v>
      </c>
      <c r="O48" s="37">
        <v>0</v>
      </c>
      <c r="P48" s="37">
        <v>0</v>
      </c>
      <c r="Q48" s="37">
        <v>4</v>
      </c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55" t="s">
        <v>68</v>
      </c>
      <c r="AC48" s="31"/>
      <c r="AD48" s="6"/>
      <c r="AE48" s="1"/>
      <c r="AF48" s="84">
        <v>428.3</v>
      </c>
      <c r="AG48" s="84">
        <v>0</v>
      </c>
      <c r="AH48" s="84">
        <v>0</v>
      </c>
      <c r="AI48" s="84">
        <v>0</v>
      </c>
      <c r="AJ48" s="84">
        <v>0</v>
      </c>
      <c r="AK48" s="84">
        <v>0</v>
      </c>
      <c r="AL48" s="151">
        <v>0</v>
      </c>
      <c r="AM48" s="151">
        <v>0</v>
      </c>
      <c r="AN48" s="151">
        <f t="shared" si="9"/>
        <v>428.3</v>
      </c>
      <c r="AO48" s="9"/>
    </row>
    <row r="49" spans="1:41" ht="126" x14ac:dyDescent="0.25">
      <c r="A49" s="37">
        <v>4</v>
      </c>
      <c r="B49" s="37">
        <v>2</v>
      </c>
      <c r="C49" s="37">
        <v>1</v>
      </c>
      <c r="D49" s="37">
        <v>0</v>
      </c>
      <c r="E49" s="37">
        <v>5</v>
      </c>
      <c r="F49" s="37">
        <v>0</v>
      </c>
      <c r="G49" s="37">
        <v>2</v>
      </c>
      <c r="H49" s="37">
        <v>1</v>
      </c>
      <c r="I49" s="37">
        <v>1</v>
      </c>
      <c r="J49" s="37">
        <v>1</v>
      </c>
      <c r="K49" s="37">
        <v>0</v>
      </c>
      <c r="L49" s="37">
        <v>3</v>
      </c>
      <c r="M49" s="37" t="s">
        <v>56</v>
      </c>
      <c r="N49" s="37">
        <v>9</v>
      </c>
      <c r="O49" s="37">
        <v>0</v>
      </c>
      <c r="P49" s="37">
        <v>0</v>
      </c>
      <c r="Q49" s="37">
        <v>2</v>
      </c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55" t="s">
        <v>69</v>
      </c>
      <c r="AC49" s="31" t="s">
        <v>30</v>
      </c>
      <c r="AD49" s="6"/>
      <c r="AE49" s="1"/>
      <c r="AF49" s="84">
        <v>238.6</v>
      </c>
      <c r="AG49" s="84">
        <v>99.376000000000005</v>
      </c>
      <c r="AH49" s="84">
        <v>16.7</v>
      </c>
      <c r="AI49" s="84">
        <v>0</v>
      </c>
      <c r="AJ49" s="84">
        <v>0</v>
      </c>
      <c r="AK49" s="84">
        <v>0</v>
      </c>
      <c r="AL49" s="151">
        <v>0</v>
      </c>
      <c r="AM49" s="151">
        <v>0</v>
      </c>
      <c r="AN49" s="151">
        <f>SUM(AF49:AM49)</f>
        <v>354.67599999999999</v>
      </c>
      <c r="AO49" s="9"/>
    </row>
    <row r="50" spans="1:41" ht="93" customHeight="1" x14ac:dyDescent="0.25">
      <c r="A50" s="37">
        <v>4</v>
      </c>
      <c r="B50" s="37">
        <v>2</v>
      </c>
      <c r="C50" s="37">
        <v>1</v>
      </c>
      <c r="D50" s="37">
        <v>0</v>
      </c>
      <c r="E50" s="37">
        <v>5</v>
      </c>
      <c r="F50" s="37">
        <v>0</v>
      </c>
      <c r="G50" s="37">
        <v>2</v>
      </c>
      <c r="H50" s="37">
        <v>1</v>
      </c>
      <c r="I50" s="37">
        <v>1</v>
      </c>
      <c r="J50" s="37">
        <v>1</v>
      </c>
      <c r="K50" s="37">
        <v>0</v>
      </c>
      <c r="L50" s="37">
        <v>3</v>
      </c>
      <c r="M50" s="37">
        <v>1</v>
      </c>
      <c r="N50" s="37">
        <v>9</v>
      </c>
      <c r="O50" s="37">
        <v>3</v>
      </c>
      <c r="P50" s="37">
        <v>0</v>
      </c>
      <c r="Q50" s="37">
        <v>2</v>
      </c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58" t="s">
        <v>70</v>
      </c>
      <c r="AC50" s="31" t="s">
        <v>30</v>
      </c>
      <c r="AD50" s="6"/>
      <c r="AE50" s="1"/>
      <c r="AF50" s="84">
        <v>10</v>
      </c>
      <c r="AG50" s="84">
        <v>0</v>
      </c>
      <c r="AH50" s="84">
        <v>0</v>
      </c>
      <c r="AI50" s="84">
        <v>0</v>
      </c>
      <c r="AJ50" s="84">
        <v>0</v>
      </c>
      <c r="AK50" s="84">
        <v>0</v>
      </c>
      <c r="AL50" s="151">
        <v>0</v>
      </c>
      <c r="AM50" s="151">
        <v>0</v>
      </c>
      <c r="AN50" s="151">
        <f t="shared" si="9"/>
        <v>10</v>
      </c>
      <c r="AO50" s="9"/>
    </row>
    <row r="51" spans="1:41" ht="85.5" customHeight="1" x14ac:dyDescent="0.25">
      <c r="A51" s="37">
        <v>4</v>
      </c>
      <c r="B51" s="37">
        <v>2</v>
      </c>
      <c r="C51" s="37">
        <v>1</v>
      </c>
      <c r="D51" s="37">
        <v>0</v>
      </c>
      <c r="E51" s="37">
        <v>5</v>
      </c>
      <c r="F51" s="37">
        <v>0</v>
      </c>
      <c r="G51" s="37">
        <v>2</v>
      </c>
      <c r="H51" s="37">
        <v>1</v>
      </c>
      <c r="I51" s="37">
        <v>1</v>
      </c>
      <c r="J51" s="37">
        <v>1</v>
      </c>
      <c r="K51" s="37">
        <v>0</v>
      </c>
      <c r="L51" s="37">
        <v>3</v>
      </c>
      <c r="M51" s="37">
        <v>1</v>
      </c>
      <c r="N51" s="37">
        <v>9</v>
      </c>
      <c r="O51" s="37">
        <v>0</v>
      </c>
      <c r="P51" s="37">
        <v>1</v>
      </c>
      <c r="Q51" s="37">
        <v>1</v>
      </c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59" t="s">
        <v>135</v>
      </c>
      <c r="AC51" s="31"/>
      <c r="AD51" s="6"/>
      <c r="AE51" s="1"/>
      <c r="AF51" s="84">
        <v>0</v>
      </c>
      <c r="AG51" s="84">
        <v>0</v>
      </c>
      <c r="AH51" s="84">
        <v>0</v>
      </c>
      <c r="AI51" s="84">
        <v>875.2</v>
      </c>
      <c r="AJ51" s="84">
        <v>0</v>
      </c>
      <c r="AK51" s="84">
        <v>0</v>
      </c>
      <c r="AL51" s="151">
        <v>0</v>
      </c>
      <c r="AM51" s="151">
        <v>0</v>
      </c>
      <c r="AN51" s="151">
        <v>875.2</v>
      </c>
      <c r="AO51" s="9">
        <v>2024</v>
      </c>
    </row>
    <row r="52" spans="1:41" ht="78.75" x14ac:dyDescent="0.25">
      <c r="A52" s="37">
        <v>4</v>
      </c>
      <c r="B52" s="37">
        <v>2</v>
      </c>
      <c r="C52" s="37">
        <v>1</v>
      </c>
      <c r="D52" s="37">
        <v>0</v>
      </c>
      <c r="E52" s="37">
        <v>5</v>
      </c>
      <c r="F52" s="37">
        <v>0</v>
      </c>
      <c r="G52" s="37">
        <v>2</v>
      </c>
      <c r="H52" s="37">
        <v>1</v>
      </c>
      <c r="I52" s="37">
        <v>1</v>
      </c>
      <c r="J52" s="37">
        <v>1</v>
      </c>
      <c r="K52" s="37">
        <v>0</v>
      </c>
      <c r="L52" s="37">
        <v>3</v>
      </c>
      <c r="M52" s="37">
        <v>1</v>
      </c>
      <c r="N52" s="37">
        <v>9</v>
      </c>
      <c r="O52" s="37">
        <v>3</v>
      </c>
      <c r="P52" s="37">
        <v>1</v>
      </c>
      <c r="Q52" s="37">
        <v>1</v>
      </c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59" t="s">
        <v>134</v>
      </c>
      <c r="AC52" s="31"/>
      <c r="AD52" s="6"/>
      <c r="AE52" s="1"/>
      <c r="AF52" s="84">
        <v>0</v>
      </c>
      <c r="AG52" s="84">
        <v>0</v>
      </c>
      <c r="AH52" s="84">
        <v>0</v>
      </c>
      <c r="AI52" s="84">
        <v>10</v>
      </c>
      <c r="AJ52" s="84">
        <v>0</v>
      </c>
      <c r="AK52" s="84">
        <v>0</v>
      </c>
      <c r="AL52" s="151">
        <v>0</v>
      </c>
      <c r="AM52" s="151">
        <v>0</v>
      </c>
      <c r="AN52" s="151">
        <v>10</v>
      </c>
      <c r="AO52" s="9">
        <v>2024</v>
      </c>
    </row>
    <row r="53" spans="1:41" s="60" customFormat="1" ht="94.5" x14ac:dyDescent="0.25">
      <c r="A53" s="37">
        <v>4</v>
      </c>
      <c r="B53" s="37">
        <v>2</v>
      </c>
      <c r="C53" s="37">
        <v>1</v>
      </c>
      <c r="D53" s="37">
        <v>0</v>
      </c>
      <c r="E53" s="37">
        <v>5</v>
      </c>
      <c r="F53" s="37">
        <v>0</v>
      </c>
      <c r="G53" s="37">
        <v>2</v>
      </c>
      <c r="H53" s="37">
        <v>1</v>
      </c>
      <c r="I53" s="37">
        <v>1</v>
      </c>
      <c r="J53" s="37">
        <v>1</v>
      </c>
      <c r="K53" s="37">
        <v>0</v>
      </c>
      <c r="L53" s="37">
        <v>3</v>
      </c>
      <c r="M53" s="37" t="s">
        <v>56</v>
      </c>
      <c r="N53" s="37">
        <v>9</v>
      </c>
      <c r="O53" s="37">
        <v>0</v>
      </c>
      <c r="P53" s="37">
        <v>1</v>
      </c>
      <c r="Q53" s="37">
        <v>1</v>
      </c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59" t="s">
        <v>133</v>
      </c>
      <c r="AC53" s="31"/>
      <c r="AD53" s="6"/>
      <c r="AE53" s="1"/>
      <c r="AF53" s="84">
        <v>0</v>
      </c>
      <c r="AG53" s="84">
        <v>0</v>
      </c>
      <c r="AH53" s="154">
        <v>150</v>
      </c>
      <c r="AI53" s="84">
        <v>95</v>
      </c>
      <c r="AJ53" s="84">
        <v>0</v>
      </c>
      <c r="AK53" s="84">
        <v>0</v>
      </c>
      <c r="AL53" s="151">
        <v>0</v>
      </c>
      <c r="AM53" s="151">
        <v>0</v>
      </c>
      <c r="AN53" s="151">
        <f>AF53+AG53+AH53+AI53+AJ53+AK53</f>
        <v>245</v>
      </c>
      <c r="AO53" s="9">
        <v>2024</v>
      </c>
    </row>
    <row r="54" spans="1:41" s="60" customFormat="1" ht="94.5" x14ac:dyDescent="0.25">
      <c r="A54" s="37">
        <v>4</v>
      </c>
      <c r="B54" s="37">
        <v>2</v>
      </c>
      <c r="C54" s="37">
        <v>1</v>
      </c>
      <c r="D54" s="37">
        <v>0</v>
      </c>
      <c r="E54" s="37">
        <v>5</v>
      </c>
      <c r="F54" s="37">
        <v>0</v>
      </c>
      <c r="G54" s="37">
        <v>2</v>
      </c>
      <c r="H54" s="37">
        <v>1</v>
      </c>
      <c r="I54" s="37">
        <v>1</v>
      </c>
      <c r="J54" s="37">
        <v>1</v>
      </c>
      <c r="K54" s="37">
        <v>0</v>
      </c>
      <c r="L54" s="37">
        <v>3</v>
      </c>
      <c r="M54" s="37" t="s">
        <v>56</v>
      </c>
      <c r="N54" s="37">
        <v>9</v>
      </c>
      <c r="O54" s="37">
        <v>0</v>
      </c>
      <c r="P54" s="37">
        <v>1</v>
      </c>
      <c r="Q54" s="37">
        <v>2</v>
      </c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61" t="s">
        <v>71</v>
      </c>
      <c r="AC54" s="31"/>
      <c r="AD54" s="6"/>
      <c r="AE54" s="1"/>
      <c r="AF54" s="84">
        <v>0</v>
      </c>
      <c r="AG54" s="84">
        <v>0</v>
      </c>
      <c r="AH54" s="154">
        <v>57.5</v>
      </c>
      <c r="AI54" s="84">
        <v>212.5</v>
      </c>
      <c r="AJ54" s="84">
        <v>0</v>
      </c>
      <c r="AK54" s="84">
        <v>0</v>
      </c>
      <c r="AL54" s="151">
        <v>0</v>
      </c>
      <c r="AM54" s="151">
        <v>0</v>
      </c>
      <c r="AN54" s="151">
        <f>AF54+AG54+AH54+AI54+AJ54+AK54</f>
        <v>270</v>
      </c>
      <c r="AO54" s="9">
        <v>2024</v>
      </c>
    </row>
    <row r="55" spans="1:41" s="60" customFormat="1" ht="96" customHeight="1" x14ac:dyDescent="0.25">
      <c r="A55" s="37">
        <v>4</v>
      </c>
      <c r="B55" s="37">
        <v>2</v>
      </c>
      <c r="C55" s="37">
        <v>1</v>
      </c>
      <c r="D55" s="37">
        <v>0</v>
      </c>
      <c r="E55" s="37">
        <v>5</v>
      </c>
      <c r="F55" s="37">
        <v>0</v>
      </c>
      <c r="G55" s="37">
        <v>2</v>
      </c>
      <c r="H55" s="37">
        <v>1</v>
      </c>
      <c r="I55" s="37">
        <v>1</v>
      </c>
      <c r="J55" s="37">
        <v>1</v>
      </c>
      <c r="K55" s="37">
        <v>0</v>
      </c>
      <c r="L55" s="37">
        <v>3</v>
      </c>
      <c r="M55" s="37">
        <v>1</v>
      </c>
      <c r="N55" s="37">
        <v>9</v>
      </c>
      <c r="O55" s="37">
        <v>3</v>
      </c>
      <c r="P55" s="37">
        <v>1</v>
      </c>
      <c r="Q55" s="37">
        <v>2</v>
      </c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61" t="s">
        <v>136</v>
      </c>
      <c r="AC55" s="31"/>
      <c r="AD55" s="6"/>
      <c r="AE55" s="1"/>
      <c r="AF55" s="84">
        <v>0</v>
      </c>
      <c r="AG55" s="84">
        <v>0</v>
      </c>
      <c r="AH55" s="154">
        <v>0</v>
      </c>
      <c r="AI55" s="84">
        <v>10</v>
      </c>
      <c r="AJ55" s="84">
        <v>0</v>
      </c>
      <c r="AK55" s="84">
        <v>0</v>
      </c>
      <c r="AL55" s="151">
        <v>0</v>
      </c>
      <c r="AM55" s="151">
        <v>0</v>
      </c>
      <c r="AN55" s="151">
        <v>10</v>
      </c>
      <c r="AO55" s="9">
        <v>2024</v>
      </c>
    </row>
    <row r="56" spans="1:41" s="60" customFormat="1" ht="72.75" customHeight="1" x14ac:dyDescent="0.25">
      <c r="A56" s="37">
        <v>4</v>
      </c>
      <c r="B56" s="37">
        <v>2</v>
      </c>
      <c r="C56" s="37">
        <v>1</v>
      </c>
      <c r="D56" s="37">
        <v>0</v>
      </c>
      <c r="E56" s="37">
        <v>5</v>
      </c>
      <c r="F56" s="37">
        <v>0</v>
      </c>
      <c r="G56" s="37">
        <v>2</v>
      </c>
      <c r="H56" s="37">
        <v>1</v>
      </c>
      <c r="I56" s="37">
        <v>1</v>
      </c>
      <c r="J56" s="37">
        <v>1</v>
      </c>
      <c r="K56" s="37">
        <v>0</v>
      </c>
      <c r="L56" s="37">
        <v>3</v>
      </c>
      <c r="M56" s="37">
        <v>1</v>
      </c>
      <c r="N56" s="37">
        <v>9</v>
      </c>
      <c r="O56" s="37">
        <v>0</v>
      </c>
      <c r="P56" s="37">
        <v>1</v>
      </c>
      <c r="Q56" s="37">
        <v>2</v>
      </c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61" t="s">
        <v>137</v>
      </c>
      <c r="AC56" s="31"/>
      <c r="AD56" s="6"/>
      <c r="AE56" s="1"/>
      <c r="AF56" s="84">
        <v>0</v>
      </c>
      <c r="AG56" s="84">
        <v>0</v>
      </c>
      <c r="AH56" s="154">
        <v>0</v>
      </c>
      <c r="AI56" s="84">
        <v>998.2</v>
      </c>
      <c r="AJ56" s="84">
        <v>0</v>
      </c>
      <c r="AK56" s="84">
        <v>0</v>
      </c>
      <c r="AL56" s="151">
        <v>0</v>
      </c>
      <c r="AM56" s="151">
        <v>0</v>
      </c>
      <c r="AN56" s="151">
        <v>998.2</v>
      </c>
      <c r="AO56" s="9">
        <v>2024</v>
      </c>
    </row>
    <row r="57" spans="1:41" s="60" customFormat="1" ht="110.25" x14ac:dyDescent="0.25">
      <c r="A57" s="37">
        <v>4</v>
      </c>
      <c r="B57" s="37">
        <v>2</v>
      </c>
      <c r="C57" s="37">
        <v>1</v>
      </c>
      <c r="D57" s="37">
        <v>0</v>
      </c>
      <c r="E57" s="37">
        <v>5</v>
      </c>
      <c r="F57" s="37">
        <v>0</v>
      </c>
      <c r="G57" s="37">
        <v>2</v>
      </c>
      <c r="H57" s="37">
        <v>1</v>
      </c>
      <c r="I57" s="37">
        <v>1</v>
      </c>
      <c r="J57" s="37">
        <v>1</v>
      </c>
      <c r="K57" s="37">
        <v>0</v>
      </c>
      <c r="L57" s="37">
        <v>3</v>
      </c>
      <c r="M57" s="37" t="s">
        <v>56</v>
      </c>
      <c r="N57" s="37">
        <v>9</v>
      </c>
      <c r="O57" s="37">
        <v>0</v>
      </c>
      <c r="P57" s="37">
        <v>1</v>
      </c>
      <c r="Q57" s="37">
        <v>3</v>
      </c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61" t="s">
        <v>72</v>
      </c>
      <c r="AC57" s="31"/>
      <c r="AD57" s="6"/>
      <c r="AE57" s="1"/>
      <c r="AF57" s="84">
        <v>0</v>
      </c>
      <c r="AG57" s="84">
        <v>0</v>
      </c>
      <c r="AH57" s="154">
        <v>57.5</v>
      </c>
      <c r="AI57" s="84">
        <v>252.5</v>
      </c>
      <c r="AJ57" s="84">
        <v>0</v>
      </c>
      <c r="AK57" s="84">
        <v>0</v>
      </c>
      <c r="AL57" s="151">
        <v>0</v>
      </c>
      <c r="AM57" s="151">
        <v>0</v>
      </c>
      <c r="AN57" s="151">
        <f>AF57+AG57+AH57+AI57+AJ57+AK57</f>
        <v>310</v>
      </c>
      <c r="AO57" s="9">
        <v>2024</v>
      </c>
    </row>
    <row r="58" spans="1:41" s="60" customFormat="1" ht="113.25" customHeight="1" x14ac:dyDescent="0.25">
      <c r="A58" s="37">
        <v>4</v>
      </c>
      <c r="B58" s="37">
        <v>2</v>
      </c>
      <c r="C58" s="37">
        <v>1</v>
      </c>
      <c r="D58" s="37">
        <v>0</v>
      </c>
      <c r="E58" s="37">
        <v>5</v>
      </c>
      <c r="F58" s="37">
        <v>0</v>
      </c>
      <c r="G58" s="37">
        <v>2</v>
      </c>
      <c r="H58" s="37">
        <v>1</v>
      </c>
      <c r="I58" s="37">
        <v>1</v>
      </c>
      <c r="J58" s="37">
        <v>1</v>
      </c>
      <c r="K58" s="37">
        <v>0</v>
      </c>
      <c r="L58" s="37">
        <v>3</v>
      </c>
      <c r="M58" s="37">
        <v>1</v>
      </c>
      <c r="N58" s="37">
        <v>9</v>
      </c>
      <c r="O58" s="37">
        <v>3</v>
      </c>
      <c r="P58" s="37">
        <v>1</v>
      </c>
      <c r="Q58" s="37">
        <v>3</v>
      </c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61" t="s">
        <v>138</v>
      </c>
      <c r="AC58" s="31"/>
      <c r="AD58" s="6"/>
      <c r="AE58" s="1"/>
      <c r="AF58" s="84">
        <v>0</v>
      </c>
      <c r="AG58" s="84">
        <v>0</v>
      </c>
      <c r="AH58" s="154">
        <v>0</v>
      </c>
      <c r="AI58" s="84">
        <v>10</v>
      </c>
      <c r="AJ58" s="84">
        <v>0</v>
      </c>
      <c r="AK58" s="84">
        <v>0</v>
      </c>
      <c r="AL58" s="151">
        <v>0</v>
      </c>
      <c r="AM58" s="151">
        <v>0</v>
      </c>
      <c r="AN58" s="151">
        <v>10</v>
      </c>
      <c r="AO58" s="9">
        <v>2024</v>
      </c>
    </row>
    <row r="59" spans="1:41" s="60" customFormat="1" ht="81" customHeight="1" x14ac:dyDescent="0.25">
      <c r="A59" s="37">
        <v>4</v>
      </c>
      <c r="B59" s="37">
        <v>2</v>
      </c>
      <c r="C59" s="37">
        <v>1</v>
      </c>
      <c r="D59" s="37">
        <v>0</v>
      </c>
      <c r="E59" s="37">
        <v>5</v>
      </c>
      <c r="F59" s="37">
        <v>0</v>
      </c>
      <c r="G59" s="37">
        <v>2</v>
      </c>
      <c r="H59" s="37">
        <v>1</v>
      </c>
      <c r="I59" s="37">
        <v>1</v>
      </c>
      <c r="J59" s="37">
        <v>1</v>
      </c>
      <c r="K59" s="37">
        <v>0</v>
      </c>
      <c r="L59" s="37">
        <v>3</v>
      </c>
      <c r="M59" s="37">
        <v>1</v>
      </c>
      <c r="N59" s="37">
        <v>9</v>
      </c>
      <c r="O59" s="37">
        <v>0</v>
      </c>
      <c r="P59" s="37">
        <v>1</v>
      </c>
      <c r="Q59" s="37">
        <v>3</v>
      </c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61" t="s">
        <v>139</v>
      </c>
      <c r="AC59" s="31"/>
      <c r="AD59" s="6"/>
      <c r="AE59" s="1"/>
      <c r="AF59" s="84">
        <v>0</v>
      </c>
      <c r="AG59" s="84">
        <v>0</v>
      </c>
      <c r="AH59" s="154">
        <v>0</v>
      </c>
      <c r="AI59" s="84">
        <v>1222.2</v>
      </c>
      <c r="AJ59" s="84">
        <v>0</v>
      </c>
      <c r="AK59" s="84">
        <v>0</v>
      </c>
      <c r="AL59" s="151">
        <v>0</v>
      </c>
      <c r="AM59" s="151">
        <v>0</v>
      </c>
      <c r="AN59" s="151">
        <v>1222.2</v>
      </c>
      <c r="AO59" s="9">
        <v>2024</v>
      </c>
    </row>
    <row r="60" spans="1:41" s="60" customFormat="1" ht="111" customHeight="1" x14ac:dyDescent="0.25">
      <c r="A60" s="78">
        <v>4</v>
      </c>
      <c r="B60" s="78">
        <v>2</v>
      </c>
      <c r="C60" s="78">
        <v>1</v>
      </c>
      <c r="D60" s="78">
        <v>0</v>
      </c>
      <c r="E60" s="78">
        <v>5</v>
      </c>
      <c r="F60" s="78">
        <v>0</v>
      </c>
      <c r="G60" s="78">
        <v>2</v>
      </c>
      <c r="H60" s="78">
        <v>1</v>
      </c>
      <c r="I60" s="78">
        <v>1</v>
      </c>
      <c r="J60" s="78">
        <v>1</v>
      </c>
      <c r="K60" s="78">
        <v>0</v>
      </c>
      <c r="L60" s="78">
        <v>3</v>
      </c>
      <c r="M60" s="78" t="s">
        <v>56</v>
      </c>
      <c r="N60" s="78">
        <v>9</v>
      </c>
      <c r="O60" s="78">
        <v>0</v>
      </c>
      <c r="P60" s="78">
        <v>1</v>
      </c>
      <c r="Q60" s="78">
        <v>7</v>
      </c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 t="s">
        <v>151</v>
      </c>
      <c r="AC60" s="31" t="s">
        <v>30</v>
      </c>
      <c r="AD60" s="6"/>
      <c r="AE60" s="1"/>
      <c r="AF60" s="84">
        <v>0</v>
      </c>
      <c r="AG60" s="84">
        <v>0</v>
      </c>
      <c r="AH60" s="154">
        <v>0</v>
      </c>
      <c r="AI60" s="84">
        <v>0</v>
      </c>
      <c r="AJ60" s="84">
        <v>200</v>
      </c>
      <c r="AK60" s="84">
        <v>0</v>
      </c>
      <c r="AL60" s="151">
        <v>0</v>
      </c>
      <c r="AM60" s="151">
        <v>0</v>
      </c>
      <c r="AN60" s="151">
        <v>200</v>
      </c>
      <c r="AO60" s="9"/>
    </row>
    <row r="61" spans="1:41" s="60" customFormat="1" ht="132" customHeight="1" x14ac:dyDescent="0.25">
      <c r="A61" s="78">
        <v>4</v>
      </c>
      <c r="B61" s="78">
        <v>2</v>
      </c>
      <c r="C61" s="78">
        <v>1</v>
      </c>
      <c r="D61" s="78">
        <v>0</v>
      </c>
      <c r="E61" s="78">
        <v>5</v>
      </c>
      <c r="F61" s="78">
        <v>0</v>
      </c>
      <c r="G61" s="78">
        <v>2</v>
      </c>
      <c r="H61" s="78">
        <v>1</v>
      </c>
      <c r="I61" s="78">
        <v>1</v>
      </c>
      <c r="J61" s="78">
        <v>1</v>
      </c>
      <c r="K61" s="78">
        <v>0</v>
      </c>
      <c r="L61" s="78">
        <v>3</v>
      </c>
      <c r="M61" s="78" t="s">
        <v>56</v>
      </c>
      <c r="N61" s="78">
        <v>9</v>
      </c>
      <c r="O61" s="78">
        <v>0</v>
      </c>
      <c r="P61" s="78">
        <v>1</v>
      </c>
      <c r="Q61" s="78">
        <v>8</v>
      </c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6" t="s">
        <v>153</v>
      </c>
      <c r="AC61" s="31" t="s">
        <v>30</v>
      </c>
      <c r="AD61" s="6"/>
      <c r="AE61" s="1"/>
      <c r="AF61" s="84">
        <v>0</v>
      </c>
      <c r="AG61" s="84">
        <v>0</v>
      </c>
      <c r="AH61" s="154">
        <v>0</v>
      </c>
      <c r="AI61" s="84">
        <v>0</v>
      </c>
      <c r="AJ61" s="84">
        <v>150</v>
      </c>
      <c r="AK61" s="84">
        <v>97</v>
      </c>
      <c r="AL61" s="151">
        <v>0</v>
      </c>
      <c r="AM61" s="151">
        <v>0</v>
      </c>
      <c r="AN61" s="151">
        <f>SUM(AJ61:AK61)</f>
        <v>247</v>
      </c>
      <c r="AO61" s="9">
        <v>2026</v>
      </c>
    </row>
    <row r="62" spans="1:41" ht="24" customHeight="1" x14ac:dyDescent="0.2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90"/>
      <c r="Z62" s="90"/>
      <c r="AA62" s="90"/>
      <c r="AB62" s="103" t="s">
        <v>74</v>
      </c>
      <c r="AC62" s="109" t="s">
        <v>30</v>
      </c>
      <c r="AD62" s="99"/>
      <c r="AE62" s="100"/>
      <c r="AF62" s="152">
        <f>AF63+AF64+AF65</f>
        <v>0</v>
      </c>
      <c r="AG62" s="152">
        <f>AG63+AG64+AG65</f>
        <v>99.2</v>
      </c>
      <c r="AH62" s="152">
        <f>AH63+AH64+AH65</f>
        <v>1521</v>
      </c>
      <c r="AI62" s="152">
        <f>AI63+AI64+AI65</f>
        <v>1638</v>
      </c>
      <c r="AJ62" s="149">
        <f>AJ63+AJ64+AJ65</f>
        <v>1830</v>
      </c>
      <c r="AK62" s="149">
        <f t="shared" ref="AK62:AM62" si="10">AK63+AK64+AK65</f>
        <v>1320</v>
      </c>
      <c r="AL62" s="149">
        <f t="shared" si="10"/>
        <v>0</v>
      </c>
      <c r="AM62" s="149">
        <f t="shared" si="10"/>
        <v>0</v>
      </c>
      <c r="AN62" s="150">
        <f t="shared" ref="AN62:AN76" si="11">SUM(AF62:AM62)</f>
        <v>6408.2</v>
      </c>
      <c r="AO62" s="3"/>
    </row>
    <row r="63" spans="1:41" ht="31.5" customHeight="1" x14ac:dyDescent="0.25">
      <c r="A63" s="37">
        <v>4</v>
      </c>
      <c r="B63" s="37">
        <v>2</v>
      </c>
      <c r="C63" s="37">
        <v>1</v>
      </c>
      <c r="D63" s="37">
        <v>0</v>
      </c>
      <c r="E63" s="37">
        <v>5</v>
      </c>
      <c r="F63" s="37">
        <v>0</v>
      </c>
      <c r="G63" s="37">
        <v>2</v>
      </c>
      <c r="H63" s="37">
        <v>1</v>
      </c>
      <c r="I63" s="37">
        <v>1</v>
      </c>
      <c r="J63" s="37">
        <v>1</v>
      </c>
      <c r="K63" s="37">
        <v>0</v>
      </c>
      <c r="L63" s="37">
        <v>4</v>
      </c>
      <c r="M63" s="37">
        <v>2</v>
      </c>
      <c r="N63" s="37">
        <v>0</v>
      </c>
      <c r="O63" s="37">
        <v>1</v>
      </c>
      <c r="P63" s="37">
        <v>0</v>
      </c>
      <c r="Q63" s="37" t="s">
        <v>73</v>
      </c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56" t="s">
        <v>75</v>
      </c>
      <c r="AC63" s="31"/>
      <c r="AD63" s="6"/>
      <c r="AE63" s="1"/>
      <c r="AF63" s="84">
        <v>0</v>
      </c>
      <c r="AG63" s="84">
        <v>99.2</v>
      </c>
      <c r="AH63" s="84">
        <v>1521</v>
      </c>
      <c r="AI63" s="84">
        <v>1150.7</v>
      </c>
      <c r="AJ63" s="84">
        <v>964</v>
      </c>
      <c r="AK63" s="154">
        <v>1100</v>
      </c>
      <c r="AL63" s="155">
        <v>0</v>
      </c>
      <c r="AM63" s="155">
        <v>0</v>
      </c>
      <c r="AN63" s="151">
        <f>SUM(AG63:AM63)</f>
        <v>4834.8999999999996</v>
      </c>
      <c r="AO63" s="3"/>
    </row>
    <row r="64" spans="1:41" ht="31.5" customHeight="1" x14ac:dyDescent="0.25">
      <c r="A64" s="37">
        <f t="shared" ref="A64:J65" si="12">A63</f>
        <v>4</v>
      </c>
      <c r="B64" s="37">
        <f t="shared" si="12"/>
        <v>2</v>
      </c>
      <c r="C64" s="37">
        <f t="shared" si="12"/>
        <v>1</v>
      </c>
      <c r="D64" s="37">
        <f t="shared" si="12"/>
        <v>0</v>
      </c>
      <c r="E64" s="37">
        <f t="shared" si="12"/>
        <v>5</v>
      </c>
      <c r="F64" s="37">
        <f t="shared" si="12"/>
        <v>0</v>
      </c>
      <c r="G64" s="37">
        <f t="shared" si="12"/>
        <v>2</v>
      </c>
      <c r="H64" s="37">
        <f t="shared" si="12"/>
        <v>1</v>
      </c>
      <c r="I64" s="37">
        <f t="shared" si="12"/>
        <v>1</v>
      </c>
      <c r="J64" s="37">
        <f t="shared" si="12"/>
        <v>1</v>
      </c>
      <c r="K64" s="37">
        <f t="shared" ref="K64:Q65" si="13">K63</f>
        <v>0</v>
      </c>
      <c r="L64" s="37">
        <f t="shared" si="13"/>
        <v>4</v>
      </c>
      <c r="M64" s="37">
        <f t="shared" si="13"/>
        <v>2</v>
      </c>
      <c r="N64" s="37">
        <f t="shared" si="13"/>
        <v>0</v>
      </c>
      <c r="O64" s="37">
        <f t="shared" si="13"/>
        <v>1</v>
      </c>
      <c r="P64" s="37">
        <f t="shared" si="13"/>
        <v>0</v>
      </c>
      <c r="Q64" s="37" t="str">
        <f t="shared" si="13"/>
        <v>Ж</v>
      </c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56" t="s">
        <v>76</v>
      </c>
      <c r="AC64" s="31"/>
      <c r="AD64" s="6"/>
      <c r="AE64" s="1"/>
      <c r="AF64" s="84">
        <v>0</v>
      </c>
      <c r="AG64" s="84">
        <v>0</v>
      </c>
      <c r="AH64" s="84">
        <v>0</v>
      </c>
      <c r="AI64" s="84">
        <v>339</v>
      </c>
      <c r="AJ64" s="84">
        <v>494.4</v>
      </c>
      <c r="AK64" s="154">
        <v>0</v>
      </c>
      <c r="AL64" s="155">
        <v>0</v>
      </c>
      <c r="AM64" s="155">
        <v>0</v>
      </c>
      <c r="AN64" s="151">
        <f t="shared" si="11"/>
        <v>833.4</v>
      </c>
      <c r="AO64" s="9"/>
    </row>
    <row r="65" spans="1:43" ht="31.5" customHeight="1" x14ac:dyDescent="0.25">
      <c r="A65" s="37">
        <f t="shared" si="12"/>
        <v>4</v>
      </c>
      <c r="B65" s="37">
        <f t="shared" si="12"/>
        <v>2</v>
      </c>
      <c r="C65" s="37">
        <f t="shared" si="12"/>
        <v>1</v>
      </c>
      <c r="D65" s="37">
        <f t="shared" si="12"/>
        <v>0</v>
      </c>
      <c r="E65" s="37">
        <f t="shared" si="12"/>
        <v>5</v>
      </c>
      <c r="F65" s="37">
        <f t="shared" si="12"/>
        <v>0</v>
      </c>
      <c r="G65" s="37">
        <f t="shared" si="12"/>
        <v>2</v>
      </c>
      <c r="H65" s="37">
        <f t="shared" si="12"/>
        <v>1</v>
      </c>
      <c r="I65" s="37">
        <f t="shared" si="12"/>
        <v>1</v>
      </c>
      <c r="J65" s="37">
        <f t="shared" si="12"/>
        <v>1</v>
      </c>
      <c r="K65" s="37">
        <f t="shared" si="13"/>
        <v>0</v>
      </c>
      <c r="L65" s="37">
        <f t="shared" si="13"/>
        <v>4</v>
      </c>
      <c r="M65" s="37">
        <f t="shared" si="13"/>
        <v>2</v>
      </c>
      <c r="N65" s="37">
        <f t="shared" si="13"/>
        <v>0</v>
      </c>
      <c r="O65" s="37">
        <f t="shared" si="13"/>
        <v>1</v>
      </c>
      <c r="P65" s="37">
        <f t="shared" si="13"/>
        <v>0</v>
      </c>
      <c r="Q65" s="37" t="str">
        <f t="shared" si="13"/>
        <v>Ж</v>
      </c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56" t="s">
        <v>77</v>
      </c>
      <c r="AC65" s="31"/>
      <c r="AD65" s="6"/>
      <c r="AE65" s="1"/>
      <c r="AF65" s="84">
        <v>0</v>
      </c>
      <c r="AG65" s="84">
        <v>0</v>
      </c>
      <c r="AH65" s="84">
        <v>0</v>
      </c>
      <c r="AI65" s="84">
        <v>148.30000000000001</v>
      </c>
      <c r="AJ65" s="84">
        <v>371.6</v>
      </c>
      <c r="AK65" s="154">
        <v>220</v>
      </c>
      <c r="AL65" s="155">
        <v>0</v>
      </c>
      <c r="AM65" s="155">
        <v>0</v>
      </c>
      <c r="AN65" s="151">
        <f t="shared" si="11"/>
        <v>739.90000000000009</v>
      </c>
      <c r="AO65" s="9"/>
    </row>
    <row r="66" spans="1:43" ht="28.5" x14ac:dyDescent="0.25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103" t="s">
        <v>78</v>
      </c>
      <c r="AC66" s="31" t="s">
        <v>30</v>
      </c>
      <c r="AD66" s="6"/>
      <c r="AE66" s="1"/>
      <c r="AF66" s="149">
        <f t="shared" ref="AF66:AG66" si="14">AF67+AF68+AF69</f>
        <v>0</v>
      </c>
      <c r="AG66" s="149">
        <f t="shared" si="14"/>
        <v>0</v>
      </c>
      <c r="AH66" s="149">
        <f>AH67+AH68+AH69</f>
        <v>41689</v>
      </c>
      <c r="AI66" s="149">
        <f>AI67+AI68+AI69</f>
        <v>184920</v>
      </c>
      <c r="AJ66" s="149">
        <f>AJ67+AJ68+AJ69</f>
        <v>113304.5</v>
      </c>
      <c r="AK66" s="149">
        <f t="shared" ref="AK66:AM66" si="15">AK67+AK68+AK69</f>
        <v>0</v>
      </c>
      <c r="AL66" s="149">
        <f t="shared" si="15"/>
        <v>0</v>
      </c>
      <c r="AM66" s="149">
        <f t="shared" si="15"/>
        <v>0</v>
      </c>
      <c r="AN66" s="150">
        <f t="shared" si="11"/>
        <v>339913.5</v>
      </c>
      <c r="AO66" s="9"/>
    </row>
    <row r="67" spans="1:43" ht="62.25" customHeight="1" x14ac:dyDescent="0.25">
      <c r="A67" s="37">
        <v>4</v>
      </c>
      <c r="B67" s="37">
        <v>2</v>
      </c>
      <c r="C67" s="37">
        <v>1</v>
      </c>
      <c r="D67" s="37">
        <v>0</v>
      </c>
      <c r="E67" s="37">
        <v>5</v>
      </c>
      <c r="F67" s="37">
        <v>0</v>
      </c>
      <c r="G67" s="37">
        <v>2</v>
      </c>
      <c r="H67" s="37">
        <v>1</v>
      </c>
      <c r="I67" s="37">
        <v>1</v>
      </c>
      <c r="J67" s="37">
        <v>1</v>
      </c>
      <c r="K67" s="37">
        <v>0</v>
      </c>
      <c r="L67" s="37">
        <v>5</v>
      </c>
      <c r="M67" s="37">
        <v>6</v>
      </c>
      <c r="N67" s="37">
        <v>7</v>
      </c>
      <c r="O67" s="37">
        <v>4</v>
      </c>
      <c r="P67" s="37">
        <v>5</v>
      </c>
      <c r="Q67" s="37">
        <v>5</v>
      </c>
      <c r="R67" s="37"/>
      <c r="S67" s="37"/>
      <c r="T67" s="37"/>
      <c r="U67" s="37"/>
      <c r="V67" s="37"/>
      <c r="W67" s="37"/>
      <c r="X67" s="37"/>
      <c r="Y67" s="37"/>
      <c r="Z67" s="37"/>
      <c r="AA67" s="29"/>
      <c r="AB67" s="62" t="s">
        <v>148</v>
      </c>
      <c r="AC67" s="34" t="s">
        <v>30</v>
      </c>
      <c r="AD67" s="6"/>
      <c r="AE67" s="1"/>
      <c r="AF67" s="84">
        <v>0</v>
      </c>
      <c r="AG67" s="84">
        <v>0</v>
      </c>
      <c r="AH67" s="84">
        <v>29529.5</v>
      </c>
      <c r="AI67" s="84">
        <v>130984.5</v>
      </c>
      <c r="AJ67" s="84">
        <v>80257</v>
      </c>
      <c r="AK67" s="154">
        <v>0</v>
      </c>
      <c r="AL67" s="155">
        <v>0</v>
      </c>
      <c r="AM67" s="155">
        <v>0</v>
      </c>
      <c r="AN67" s="151">
        <f t="shared" si="11"/>
        <v>240771</v>
      </c>
      <c r="AO67" s="9"/>
    </row>
    <row r="68" spans="1:43" ht="45" x14ac:dyDescent="0.25">
      <c r="A68" s="37">
        <v>4</v>
      </c>
      <c r="B68" s="37">
        <v>2</v>
      </c>
      <c r="C68" s="37">
        <v>1</v>
      </c>
      <c r="D68" s="37">
        <v>0</v>
      </c>
      <c r="E68" s="37">
        <v>5</v>
      </c>
      <c r="F68" s="37">
        <v>0</v>
      </c>
      <c r="G68" s="37">
        <v>2</v>
      </c>
      <c r="H68" s="37">
        <v>1</v>
      </c>
      <c r="I68" s="37">
        <v>1</v>
      </c>
      <c r="J68" s="37">
        <v>1</v>
      </c>
      <c r="K68" s="37">
        <v>0</v>
      </c>
      <c r="L68" s="37">
        <v>5</v>
      </c>
      <c r="M68" s="37">
        <v>6</v>
      </c>
      <c r="N68" s="37">
        <v>7</v>
      </c>
      <c r="O68" s="37">
        <v>4</v>
      </c>
      <c r="P68" s="37">
        <v>5</v>
      </c>
      <c r="Q68" s="37">
        <v>6</v>
      </c>
      <c r="R68" s="37"/>
      <c r="S68" s="37"/>
      <c r="T68" s="37"/>
      <c r="U68" s="37"/>
      <c r="V68" s="37"/>
      <c r="W68" s="37"/>
      <c r="X68" s="37"/>
      <c r="Y68" s="37"/>
      <c r="Z68" s="37"/>
      <c r="AA68" s="29"/>
      <c r="AB68" s="62" t="s">
        <v>79</v>
      </c>
      <c r="AC68" s="34" t="s">
        <v>30</v>
      </c>
      <c r="AD68" s="6"/>
      <c r="AE68" s="1"/>
      <c r="AF68" s="84">
        <v>0</v>
      </c>
      <c r="AG68" s="84">
        <v>0</v>
      </c>
      <c r="AH68" s="84">
        <v>11794.9</v>
      </c>
      <c r="AI68" s="84">
        <v>52317.3</v>
      </c>
      <c r="AJ68" s="84">
        <v>32056.1</v>
      </c>
      <c r="AK68" s="154">
        <v>0</v>
      </c>
      <c r="AL68" s="155">
        <v>0</v>
      </c>
      <c r="AM68" s="155">
        <v>0</v>
      </c>
      <c r="AN68" s="151">
        <f t="shared" si="11"/>
        <v>96168.3</v>
      </c>
      <c r="AO68" s="147"/>
    </row>
    <row r="69" spans="1:43" ht="36" customHeight="1" x14ac:dyDescent="0.25">
      <c r="A69" s="31">
        <v>4</v>
      </c>
      <c r="B69" s="31">
        <v>2</v>
      </c>
      <c r="C69" s="31">
        <v>1</v>
      </c>
      <c r="D69" s="31">
        <v>0</v>
      </c>
      <c r="E69" s="31">
        <v>5</v>
      </c>
      <c r="F69" s="31">
        <v>0</v>
      </c>
      <c r="G69" s="31">
        <v>2</v>
      </c>
      <c r="H69" s="31">
        <v>1</v>
      </c>
      <c r="I69" s="31">
        <v>1</v>
      </c>
      <c r="J69" s="31">
        <v>1</v>
      </c>
      <c r="K69" s="31">
        <v>0</v>
      </c>
      <c r="L69" s="31">
        <v>5</v>
      </c>
      <c r="M69" s="31" t="s">
        <v>56</v>
      </c>
      <c r="N69" s="31">
        <v>7</v>
      </c>
      <c r="O69" s="31">
        <v>4</v>
      </c>
      <c r="P69" s="31">
        <v>5</v>
      </c>
      <c r="Q69" s="31" t="s">
        <v>37</v>
      </c>
      <c r="R69" s="31"/>
      <c r="S69" s="31"/>
      <c r="T69" s="31"/>
      <c r="U69" s="31"/>
      <c r="V69" s="31"/>
      <c r="W69" s="31"/>
      <c r="X69" s="31"/>
      <c r="Y69" s="31"/>
      <c r="Z69" s="31"/>
      <c r="AA69" s="33"/>
      <c r="AB69" s="50" t="s">
        <v>80</v>
      </c>
      <c r="AC69" s="34" t="s">
        <v>30</v>
      </c>
      <c r="AD69" s="10"/>
      <c r="AE69" s="11"/>
      <c r="AF69" s="151">
        <v>0</v>
      </c>
      <c r="AG69" s="151">
        <v>0</v>
      </c>
      <c r="AH69" s="151">
        <v>364.6</v>
      </c>
      <c r="AI69" s="151">
        <v>1618.2</v>
      </c>
      <c r="AJ69" s="151">
        <v>991.4</v>
      </c>
      <c r="AK69" s="155">
        <v>0</v>
      </c>
      <c r="AL69" s="155">
        <v>0</v>
      </c>
      <c r="AM69" s="155">
        <v>0</v>
      </c>
      <c r="AN69" s="151">
        <f t="shared" si="11"/>
        <v>2974.2000000000003</v>
      </c>
      <c r="AO69" s="147"/>
      <c r="AP69" s="148"/>
      <c r="AQ69" s="148"/>
    </row>
    <row r="70" spans="1:43" ht="63.75" customHeight="1" x14ac:dyDescent="0.25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63" t="s">
        <v>81</v>
      </c>
      <c r="AC70" s="37" t="s">
        <v>30</v>
      </c>
      <c r="AD70" s="6"/>
      <c r="AE70" s="1"/>
      <c r="AF70" s="84">
        <v>0</v>
      </c>
      <c r="AG70" s="84">
        <v>0</v>
      </c>
      <c r="AH70" s="84">
        <v>2851</v>
      </c>
      <c r="AI70" s="161">
        <v>33074</v>
      </c>
      <c r="AJ70" s="84">
        <v>0</v>
      </c>
      <c r="AK70" s="154">
        <v>0</v>
      </c>
      <c r="AL70" s="154">
        <v>0</v>
      </c>
      <c r="AM70" s="154">
        <v>0</v>
      </c>
      <c r="AN70" s="84">
        <f t="shared" si="11"/>
        <v>35925</v>
      </c>
      <c r="AO70" s="4"/>
    </row>
    <row r="71" spans="1:43" ht="63.75" customHeight="1" x14ac:dyDescent="0.25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63" t="s">
        <v>82</v>
      </c>
      <c r="AC71" s="37" t="s">
        <v>30</v>
      </c>
      <c r="AD71" s="6"/>
      <c r="AE71" s="1"/>
      <c r="AF71" s="84">
        <v>0</v>
      </c>
      <c r="AG71" s="84">
        <v>0</v>
      </c>
      <c r="AH71" s="84">
        <v>2851</v>
      </c>
      <c r="AI71" s="161">
        <v>34446</v>
      </c>
      <c r="AJ71" s="84">
        <v>0</v>
      </c>
      <c r="AK71" s="154">
        <v>0</v>
      </c>
      <c r="AL71" s="154">
        <v>0</v>
      </c>
      <c r="AM71" s="154">
        <v>0</v>
      </c>
      <c r="AN71" s="84">
        <f t="shared" si="11"/>
        <v>37297</v>
      </c>
      <c r="AO71" s="4"/>
    </row>
    <row r="72" spans="1:43" ht="63.75" customHeight="1" x14ac:dyDescent="0.25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63" t="s">
        <v>83</v>
      </c>
      <c r="AC72" s="37" t="s">
        <v>30</v>
      </c>
      <c r="AD72" s="6"/>
      <c r="AE72" s="1"/>
      <c r="AF72" s="84">
        <v>0</v>
      </c>
      <c r="AG72" s="84">
        <v>0</v>
      </c>
      <c r="AH72" s="84">
        <v>2851</v>
      </c>
      <c r="AI72" s="161">
        <v>28958</v>
      </c>
      <c r="AJ72" s="84">
        <v>0</v>
      </c>
      <c r="AK72" s="154">
        <v>0</v>
      </c>
      <c r="AL72" s="154">
        <v>0</v>
      </c>
      <c r="AM72" s="154">
        <v>0</v>
      </c>
      <c r="AN72" s="84">
        <f t="shared" si="11"/>
        <v>31809</v>
      </c>
      <c r="AO72" s="4"/>
    </row>
    <row r="73" spans="1:43" ht="63.75" customHeight="1" x14ac:dyDescent="0.25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63" t="s">
        <v>84</v>
      </c>
      <c r="AC73" s="37" t="s">
        <v>30</v>
      </c>
      <c r="AD73" s="6"/>
      <c r="AE73" s="1"/>
      <c r="AF73" s="84">
        <v>0</v>
      </c>
      <c r="AG73" s="84">
        <v>0</v>
      </c>
      <c r="AH73" s="84">
        <v>3136</v>
      </c>
      <c r="AI73" s="161">
        <v>56781</v>
      </c>
      <c r="AJ73" s="84">
        <v>0</v>
      </c>
      <c r="AK73" s="154">
        <v>0</v>
      </c>
      <c r="AL73" s="154">
        <v>0</v>
      </c>
      <c r="AM73" s="154">
        <v>0</v>
      </c>
      <c r="AN73" s="84">
        <f t="shared" si="11"/>
        <v>59917</v>
      </c>
      <c r="AO73" s="4"/>
    </row>
    <row r="74" spans="1:43" ht="63.75" customHeight="1" x14ac:dyDescent="0.25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63" t="s">
        <v>85</v>
      </c>
      <c r="AC74" s="37" t="s">
        <v>30</v>
      </c>
      <c r="AD74" s="6"/>
      <c r="AE74" s="1"/>
      <c r="AF74" s="84">
        <v>0</v>
      </c>
      <c r="AG74" s="84">
        <v>0</v>
      </c>
      <c r="AH74" s="84">
        <v>30000</v>
      </c>
      <c r="AI74" s="161">
        <v>31661</v>
      </c>
      <c r="AJ74" s="84">
        <v>0</v>
      </c>
      <c r="AK74" s="154">
        <v>0</v>
      </c>
      <c r="AL74" s="154">
        <v>0</v>
      </c>
      <c r="AM74" s="154">
        <v>0</v>
      </c>
      <c r="AN74" s="84">
        <f t="shared" si="11"/>
        <v>61661</v>
      </c>
      <c r="AO74" s="4"/>
    </row>
    <row r="75" spans="1:43" ht="32.25" customHeight="1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102"/>
      <c r="Q75" s="102"/>
      <c r="R75" s="102"/>
      <c r="S75" s="102"/>
      <c r="T75" s="102"/>
      <c r="U75" s="102"/>
      <c r="V75" s="102"/>
      <c r="W75" s="102"/>
      <c r="X75" s="102"/>
      <c r="Y75" s="102"/>
      <c r="Z75" s="102"/>
      <c r="AA75" s="102"/>
      <c r="AB75" s="103" t="s">
        <v>141</v>
      </c>
      <c r="AC75" s="104" t="s">
        <v>30</v>
      </c>
      <c r="AD75" s="105"/>
      <c r="AE75" s="106"/>
      <c r="AF75" s="162">
        <f>AF76</f>
        <v>0</v>
      </c>
      <c r="AG75" s="162">
        <f t="shared" ref="AG75:AI75" si="16">AG76</f>
        <v>0</v>
      </c>
      <c r="AH75" s="162">
        <f t="shared" si="16"/>
        <v>0</v>
      </c>
      <c r="AI75" s="162">
        <f t="shared" si="16"/>
        <v>95.2</v>
      </c>
      <c r="AJ75" s="162">
        <f>AJ76+AJ77</f>
        <v>805.6</v>
      </c>
      <c r="AK75" s="162">
        <f t="shared" ref="AK75:AM75" si="17">AK76+AK77</f>
        <v>1572</v>
      </c>
      <c r="AL75" s="162">
        <f t="shared" si="17"/>
        <v>1572</v>
      </c>
      <c r="AM75" s="162">
        <f t="shared" si="17"/>
        <v>1572</v>
      </c>
      <c r="AN75" s="149">
        <f t="shared" si="11"/>
        <v>5616.8</v>
      </c>
      <c r="AO75" s="8"/>
      <c r="AP75" s="108"/>
      <c r="AQ75" s="108"/>
    </row>
    <row r="76" spans="1:43" ht="48.75" customHeight="1" x14ac:dyDescent="0.25">
      <c r="A76" s="36">
        <v>4</v>
      </c>
      <c r="B76" s="36">
        <v>2</v>
      </c>
      <c r="C76" s="36">
        <v>1</v>
      </c>
      <c r="D76" s="36">
        <v>0</v>
      </c>
      <c r="E76" s="36">
        <v>5</v>
      </c>
      <c r="F76" s="36">
        <v>0</v>
      </c>
      <c r="G76" s="36">
        <v>2</v>
      </c>
      <c r="H76" s="36">
        <v>1</v>
      </c>
      <c r="I76" s="36">
        <v>1</v>
      </c>
      <c r="J76" s="36">
        <v>1</v>
      </c>
      <c r="K76" s="36">
        <v>0</v>
      </c>
      <c r="L76" s="36">
        <v>6</v>
      </c>
      <c r="M76" s="36">
        <v>2</v>
      </c>
      <c r="N76" s="36">
        <v>1</v>
      </c>
      <c r="O76" s="36">
        <v>0</v>
      </c>
      <c r="P76" s="36">
        <v>0</v>
      </c>
      <c r="Q76" s="36" t="s">
        <v>37</v>
      </c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56" t="s">
        <v>140</v>
      </c>
      <c r="AC76" s="36"/>
      <c r="AD76" s="13"/>
      <c r="AE76" s="14"/>
      <c r="AF76" s="163">
        <v>0</v>
      </c>
      <c r="AG76" s="163">
        <v>0</v>
      </c>
      <c r="AH76" s="163">
        <v>0</v>
      </c>
      <c r="AI76" s="164">
        <v>95.2</v>
      </c>
      <c r="AJ76" s="163">
        <v>805.6</v>
      </c>
      <c r="AK76" s="165">
        <v>1572</v>
      </c>
      <c r="AL76" s="154">
        <v>1572</v>
      </c>
      <c r="AM76" s="154">
        <v>1572</v>
      </c>
      <c r="AN76" s="84">
        <f t="shared" si="11"/>
        <v>5616.8</v>
      </c>
      <c r="AO76" s="4"/>
    </row>
    <row r="77" spans="1:43" ht="90" x14ac:dyDescent="0.25">
      <c r="A77" s="36">
        <v>4</v>
      </c>
      <c r="B77" s="36">
        <v>2</v>
      </c>
      <c r="C77" s="36">
        <v>1</v>
      </c>
      <c r="D77" s="36">
        <v>0</v>
      </c>
      <c r="E77" s="36">
        <v>5</v>
      </c>
      <c r="F77" s="36">
        <v>0</v>
      </c>
      <c r="G77" s="36">
        <v>2</v>
      </c>
      <c r="H77" s="36">
        <v>1</v>
      </c>
      <c r="I77" s="36">
        <v>1</v>
      </c>
      <c r="J77" s="36">
        <v>1</v>
      </c>
      <c r="K77" s="36">
        <v>0</v>
      </c>
      <c r="L77" s="36">
        <v>6</v>
      </c>
      <c r="M77" s="36" t="s">
        <v>56</v>
      </c>
      <c r="N77" s="36">
        <v>9</v>
      </c>
      <c r="O77" s="36">
        <v>0</v>
      </c>
      <c r="P77" s="36">
        <v>1</v>
      </c>
      <c r="Q77" s="36">
        <v>5</v>
      </c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56" t="s">
        <v>142</v>
      </c>
      <c r="AC77" s="36"/>
      <c r="AD77" s="13"/>
      <c r="AE77" s="14"/>
      <c r="AF77" s="163">
        <v>0</v>
      </c>
      <c r="AG77" s="163">
        <v>0</v>
      </c>
      <c r="AH77" s="163">
        <v>0</v>
      </c>
      <c r="AI77" s="164">
        <v>0</v>
      </c>
      <c r="AJ77" s="163">
        <v>0</v>
      </c>
      <c r="AK77" s="165">
        <v>0</v>
      </c>
      <c r="AL77" s="154">
        <v>0</v>
      </c>
      <c r="AM77" s="154">
        <v>0</v>
      </c>
      <c r="AN77" s="84">
        <f>AI77+AJ77+AK77+AL77</f>
        <v>0</v>
      </c>
      <c r="AO77" s="4"/>
    </row>
    <row r="78" spans="1:43" ht="49.5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121" t="s">
        <v>86</v>
      </c>
      <c r="AC78" s="36" t="s">
        <v>30</v>
      </c>
      <c r="AD78" s="14"/>
      <c r="AE78" s="14"/>
      <c r="AF78" s="162">
        <f>AF79+AF88+AF90+AF92</f>
        <v>5988.7000000000007</v>
      </c>
      <c r="AG78" s="162">
        <f>AG79+AG90+AG92</f>
        <v>10937.581</v>
      </c>
      <c r="AH78" s="162">
        <f>AH79+AH92+AH90</f>
        <v>11577.8</v>
      </c>
      <c r="AI78" s="162">
        <f>AI79+AI90+AI88+AI92+AI111</f>
        <v>10783.1</v>
      </c>
      <c r="AJ78" s="162">
        <f>AJ79+AJ90+AJ88+AJ92+AJ111</f>
        <v>15978.1</v>
      </c>
      <c r="AK78" s="162">
        <f>AK79+AK90+AK88+AK92+AK111</f>
        <v>17004.3</v>
      </c>
      <c r="AL78" s="162">
        <f>AL79+AL90+AL88+AL92+AL111</f>
        <v>15890.5</v>
      </c>
      <c r="AM78" s="162">
        <f>AM79+AM90+AM88+AM92+AM111</f>
        <v>14124.2</v>
      </c>
      <c r="AN78" s="149">
        <f>SUM(AF78:AM78)</f>
        <v>102284.281</v>
      </c>
      <c r="AO78" s="65"/>
      <c r="AP78" s="116"/>
    </row>
    <row r="79" spans="1:43" ht="15.75" customHeight="1" x14ac:dyDescent="0.25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187" t="s">
        <v>87</v>
      </c>
      <c r="AC79" s="36"/>
      <c r="AD79" s="1"/>
      <c r="AE79" s="1"/>
      <c r="AF79" s="152">
        <f>AF81+AF87</f>
        <v>5667.2000000000007</v>
      </c>
      <c r="AG79" s="152">
        <f>AG81</f>
        <v>7548.0320000000002</v>
      </c>
      <c r="AH79" s="152">
        <f>AH81+AH83+AH87</f>
        <v>8563.2999999999993</v>
      </c>
      <c r="AI79" s="152">
        <f>AI81+AI83+AI87</f>
        <v>10332.1</v>
      </c>
      <c r="AJ79" s="152">
        <f t="shared" ref="AJ79:AM79" si="18">AJ81+AJ83+AJ87</f>
        <v>13637.5</v>
      </c>
      <c r="AK79" s="152">
        <f t="shared" si="18"/>
        <v>15236.8</v>
      </c>
      <c r="AL79" s="152">
        <f t="shared" si="18"/>
        <v>15092</v>
      </c>
      <c r="AM79" s="152">
        <f t="shared" si="18"/>
        <v>13325.7</v>
      </c>
      <c r="AN79" s="84">
        <f>SUM(AF79:AM79)</f>
        <v>89402.631999999998</v>
      </c>
      <c r="AO79" s="9"/>
    </row>
    <row r="80" spans="1:43" ht="15.75" x14ac:dyDescent="0.25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188"/>
      <c r="AC80" s="36" t="s">
        <v>44</v>
      </c>
      <c r="AD80" s="1"/>
      <c r="AE80" s="1"/>
      <c r="AF80" s="84" t="s">
        <v>45</v>
      </c>
      <c r="AG80" s="84" t="s">
        <v>45</v>
      </c>
      <c r="AH80" s="84" t="s">
        <v>45</v>
      </c>
      <c r="AI80" s="84" t="s">
        <v>45</v>
      </c>
      <c r="AJ80" s="84" t="s">
        <v>45</v>
      </c>
      <c r="AK80" s="84" t="s">
        <v>45</v>
      </c>
      <c r="AL80" s="151" t="s">
        <v>45</v>
      </c>
      <c r="AM80" s="151" t="s">
        <v>45</v>
      </c>
      <c r="AN80" s="151"/>
      <c r="AO80" s="4"/>
    </row>
    <row r="81" spans="1:42" ht="47.25" x14ac:dyDescent="0.25">
      <c r="A81" s="37">
        <v>4</v>
      </c>
      <c r="B81" s="37">
        <v>2</v>
      </c>
      <c r="C81" s="37">
        <v>1</v>
      </c>
      <c r="D81" s="37">
        <v>0</v>
      </c>
      <c r="E81" s="37">
        <v>5</v>
      </c>
      <c r="F81" s="37">
        <v>0</v>
      </c>
      <c r="G81" s="37">
        <v>3</v>
      </c>
      <c r="H81" s="37">
        <v>1</v>
      </c>
      <c r="I81" s="37">
        <v>1</v>
      </c>
      <c r="J81" s="37">
        <v>2</v>
      </c>
      <c r="K81" s="37">
        <v>0</v>
      </c>
      <c r="L81" s="37">
        <v>1</v>
      </c>
      <c r="M81" s="37">
        <v>2</v>
      </c>
      <c r="N81" s="37">
        <v>0</v>
      </c>
      <c r="O81" s="37">
        <v>1</v>
      </c>
      <c r="P81" s="37">
        <v>0</v>
      </c>
      <c r="Q81" s="37" t="s">
        <v>37</v>
      </c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6" t="s">
        <v>88</v>
      </c>
      <c r="AC81" s="31" t="s">
        <v>30</v>
      </c>
      <c r="AD81" s="1"/>
      <c r="AE81" s="1"/>
      <c r="AF81" s="84">
        <v>3807.3</v>
      </c>
      <c r="AG81" s="84">
        <v>7548.0320000000002</v>
      </c>
      <c r="AH81" s="84">
        <v>5731</v>
      </c>
      <c r="AI81" s="84">
        <v>10332.1</v>
      </c>
      <c r="AJ81" s="84">
        <v>13637.5</v>
      </c>
      <c r="AK81" s="84">
        <v>15236.8</v>
      </c>
      <c r="AL81" s="151">
        <v>15092</v>
      </c>
      <c r="AM81" s="151">
        <v>13325.7</v>
      </c>
      <c r="AN81" s="151">
        <f>SUM(AF81:AM81)</f>
        <v>84710.432000000001</v>
      </c>
      <c r="AO81" s="2"/>
      <c r="AP81" s="116"/>
    </row>
    <row r="82" spans="1:42" ht="25.5" x14ac:dyDescent="0.25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8" t="s">
        <v>89</v>
      </c>
      <c r="AC82" s="35"/>
      <c r="AD82" s="1"/>
      <c r="AE82" s="1"/>
      <c r="AF82" s="84">
        <v>3679.3</v>
      </c>
      <c r="AG82" s="84">
        <v>0</v>
      </c>
      <c r="AH82" s="84">
        <v>0</v>
      </c>
      <c r="AI82" s="84">
        <v>0</v>
      </c>
      <c r="AJ82" s="84">
        <v>0</v>
      </c>
      <c r="AK82" s="84">
        <v>0</v>
      </c>
      <c r="AL82" s="151">
        <v>0</v>
      </c>
      <c r="AM82" s="151">
        <v>0</v>
      </c>
      <c r="AN82" s="151">
        <f t="shared" ref="AN82:AN83" si="19">SUM(AF82:AM82)</f>
        <v>3679.3</v>
      </c>
      <c r="AO82" s="4"/>
    </row>
    <row r="83" spans="1:42" ht="31.5" x14ac:dyDescent="0.25">
      <c r="A83" s="37">
        <v>4</v>
      </c>
      <c r="B83" s="37">
        <v>2</v>
      </c>
      <c r="C83" s="37">
        <v>1</v>
      </c>
      <c r="D83" s="37">
        <v>0</v>
      </c>
      <c r="E83" s="37">
        <v>5</v>
      </c>
      <c r="F83" s="37">
        <v>0</v>
      </c>
      <c r="G83" s="37">
        <v>3</v>
      </c>
      <c r="H83" s="37">
        <v>1</v>
      </c>
      <c r="I83" s="37">
        <v>1</v>
      </c>
      <c r="J83" s="37">
        <v>2</v>
      </c>
      <c r="K83" s="37">
        <v>0</v>
      </c>
      <c r="L83" s="37">
        <v>1</v>
      </c>
      <c r="M83" s="37">
        <v>2</v>
      </c>
      <c r="N83" s="37">
        <v>0</v>
      </c>
      <c r="O83" s="37">
        <v>1</v>
      </c>
      <c r="P83" s="37">
        <v>0</v>
      </c>
      <c r="Q83" s="37" t="s">
        <v>37</v>
      </c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66" t="s">
        <v>90</v>
      </c>
      <c r="AC83" s="35"/>
      <c r="AD83" s="1"/>
      <c r="AE83" s="1"/>
      <c r="AF83" s="84">
        <v>128</v>
      </c>
      <c r="AG83" s="84">
        <v>0</v>
      </c>
      <c r="AH83" s="84">
        <v>285</v>
      </c>
      <c r="AI83" s="84">
        <v>0</v>
      </c>
      <c r="AJ83" s="84">
        <v>0</v>
      </c>
      <c r="AK83" s="84">
        <v>0</v>
      </c>
      <c r="AL83" s="151">
        <v>0</v>
      </c>
      <c r="AM83" s="151">
        <v>0</v>
      </c>
      <c r="AN83" s="151">
        <f t="shared" si="19"/>
        <v>413</v>
      </c>
      <c r="AO83" s="4"/>
    </row>
    <row r="84" spans="1:42" ht="25.5" x14ac:dyDescent="0.25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67" t="s">
        <v>91</v>
      </c>
      <c r="AC84" s="36" t="s">
        <v>44</v>
      </c>
      <c r="AD84" s="1"/>
      <c r="AE84" s="1"/>
      <c r="AF84" s="84" t="s">
        <v>45</v>
      </c>
      <c r="AG84" s="84" t="s">
        <v>45</v>
      </c>
      <c r="AH84" s="84" t="s">
        <v>45</v>
      </c>
      <c r="AI84" s="84" t="s">
        <v>45</v>
      </c>
      <c r="AJ84" s="84" t="s">
        <v>45</v>
      </c>
      <c r="AK84" s="84" t="s">
        <v>45</v>
      </c>
      <c r="AL84" s="84" t="s">
        <v>45</v>
      </c>
      <c r="AM84" s="84" t="s">
        <v>45</v>
      </c>
      <c r="AN84" s="84"/>
      <c r="AO84" s="4"/>
    </row>
    <row r="85" spans="1:42" ht="25.5" x14ac:dyDescent="0.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68" t="s">
        <v>92</v>
      </c>
      <c r="AC85" s="36" t="s">
        <v>47</v>
      </c>
      <c r="AD85" s="1"/>
      <c r="AE85" s="1"/>
      <c r="AF85" s="84">
        <v>6</v>
      </c>
      <c r="AG85" s="84">
        <v>6</v>
      </c>
      <c r="AH85" s="84">
        <v>6</v>
      </c>
      <c r="AI85" s="84">
        <v>6</v>
      </c>
      <c r="AJ85" s="84">
        <v>6</v>
      </c>
      <c r="AK85" s="84">
        <v>6</v>
      </c>
      <c r="AL85" s="84">
        <v>6</v>
      </c>
      <c r="AM85" s="84">
        <v>6</v>
      </c>
      <c r="AN85" s="84"/>
      <c r="AO85" s="4"/>
    </row>
    <row r="86" spans="1:42" ht="31.5" x14ac:dyDescent="0.25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66" t="s">
        <v>93</v>
      </c>
      <c r="AC86" s="36" t="s">
        <v>44</v>
      </c>
      <c r="AD86" s="1"/>
      <c r="AE86" s="1"/>
      <c r="AF86" s="84" t="s">
        <v>45</v>
      </c>
      <c r="AG86" s="84" t="s">
        <v>45</v>
      </c>
      <c r="AH86" s="84" t="s">
        <v>45</v>
      </c>
      <c r="AI86" s="84" t="s">
        <v>45</v>
      </c>
      <c r="AJ86" s="84" t="s">
        <v>45</v>
      </c>
      <c r="AK86" s="84" t="s">
        <v>45</v>
      </c>
      <c r="AL86" s="84" t="s">
        <v>45</v>
      </c>
      <c r="AM86" s="84" t="s">
        <v>45</v>
      </c>
      <c r="AN86" s="84"/>
      <c r="AO86" s="4"/>
    </row>
    <row r="87" spans="1:42" ht="31.5" x14ac:dyDescent="0.2">
      <c r="A87" s="37">
        <v>4</v>
      </c>
      <c r="B87" s="37">
        <v>2</v>
      </c>
      <c r="C87" s="37">
        <v>1</v>
      </c>
      <c r="D87" s="37">
        <v>0</v>
      </c>
      <c r="E87" s="37">
        <v>5</v>
      </c>
      <c r="F87" s="37">
        <v>0</v>
      </c>
      <c r="G87" s="37">
        <v>3</v>
      </c>
      <c r="H87" s="37">
        <v>1</v>
      </c>
      <c r="I87" s="37">
        <v>1</v>
      </c>
      <c r="J87" s="37">
        <v>2</v>
      </c>
      <c r="K87" s="37">
        <v>0</v>
      </c>
      <c r="L87" s="37">
        <v>1</v>
      </c>
      <c r="M87" s="37">
        <v>2</v>
      </c>
      <c r="N87" s="37">
        <v>0</v>
      </c>
      <c r="O87" s="37">
        <v>1</v>
      </c>
      <c r="P87" s="37">
        <v>0</v>
      </c>
      <c r="Q87" s="37" t="s">
        <v>37</v>
      </c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6" t="s">
        <v>94</v>
      </c>
      <c r="AC87" s="69" t="s">
        <v>30</v>
      </c>
      <c r="AD87" s="1"/>
      <c r="AE87" s="1"/>
      <c r="AF87" s="84">
        <v>1859.9</v>
      </c>
      <c r="AG87" s="84">
        <v>2537.1999999999998</v>
      </c>
      <c r="AH87" s="84">
        <v>2547.3000000000002</v>
      </c>
      <c r="AI87" s="84">
        <v>0</v>
      </c>
      <c r="AJ87" s="84">
        <v>0</v>
      </c>
      <c r="AK87" s="84">
        <v>0</v>
      </c>
      <c r="AL87" s="151">
        <v>0</v>
      </c>
      <c r="AM87" s="151">
        <v>0</v>
      </c>
      <c r="AN87" s="151">
        <f t="shared" ref="AN87" si="20">SUM(AF87:AM87)</f>
        <v>6944.4000000000005</v>
      </c>
      <c r="AO87" s="2"/>
    </row>
    <row r="88" spans="1:42" ht="15.75" customHeight="1" x14ac:dyDescent="0.25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189" t="s">
        <v>95</v>
      </c>
      <c r="AC88" s="102"/>
      <c r="AD88" s="94"/>
      <c r="AE88" s="94"/>
      <c r="AF88" s="149">
        <v>0</v>
      </c>
      <c r="AG88" s="149">
        <v>0</v>
      </c>
      <c r="AH88" s="149">
        <v>0</v>
      </c>
      <c r="AI88" s="149">
        <v>0</v>
      </c>
      <c r="AJ88" s="149">
        <v>0</v>
      </c>
      <c r="AK88" s="149">
        <v>0</v>
      </c>
      <c r="AL88" s="149">
        <v>0</v>
      </c>
      <c r="AM88" s="149">
        <v>0</v>
      </c>
      <c r="AN88" s="150">
        <f>AF88+AG88+AH88+AI88+AJ88+AK88</f>
        <v>0</v>
      </c>
      <c r="AO88" s="107"/>
    </row>
    <row r="89" spans="1:42" ht="15.75" x14ac:dyDescent="0.25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190"/>
      <c r="AC89" s="90" t="s">
        <v>44</v>
      </c>
      <c r="AD89" s="94"/>
      <c r="AE89" s="94"/>
      <c r="AF89" s="149" t="s">
        <v>45</v>
      </c>
      <c r="AG89" s="149" t="s">
        <v>45</v>
      </c>
      <c r="AH89" s="149" t="s">
        <v>45</v>
      </c>
      <c r="AI89" s="149"/>
      <c r="AJ89" s="149"/>
      <c r="AK89" s="149"/>
      <c r="AL89" s="150"/>
      <c r="AM89" s="150"/>
      <c r="AN89" s="150"/>
      <c r="AO89" s="107">
        <v>2026</v>
      </c>
    </row>
    <row r="90" spans="1:42" ht="31.5" x14ac:dyDescent="0.2">
      <c r="A90" s="37">
        <v>4</v>
      </c>
      <c r="B90" s="37">
        <v>2</v>
      </c>
      <c r="C90" s="37">
        <v>1</v>
      </c>
      <c r="D90" s="37">
        <v>0</v>
      </c>
      <c r="E90" s="37">
        <v>5</v>
      </c>
      <c r="F90" s="37">
        <v>0</v>
      </c>
      <c r="G90" s="37">
        <v>3</v>
      </c>
      <c r="H90" s="37">
        <v>1</v>
      </c>
      <c r="I90" s="37">
        <v>1</v>
      </c>
      <c r="J90" s="37">
        <v>2</v>
      </c>
      <c r="K90" s="37">
        <v>0</v>
      </c>
      <c r="L90" s="37">
        <v>3</v>
      </c>
      <c r="M90" s="37">
        <v>2</v>
      </c>
      <c r="N90" s="37">
        <v>0</v>
      </c>
      <c r="O90" s="37">
        <v>1</v>
      </c>
      <c r="P90" s="37">
        <v>0</v>
      </c>
      <c r="Q90" s="37" t="s">
        <v>37</v>
      </c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38" t="s">
        <v>96</v>
      </c>
      <c r="AC90" s="92" t="s">
        <v>30</v>
      </c>
      <c r="AD90" s="93"/>
      <c r="AE90" s="94"/>
      <c r="AF90" s="149">
        <v>216.5</v>
      </c>
      <c r="AG90" s="149">
        <v>401.8</v>
      </c>
      <c r="AH90" s="149">
        <v>374</v>
      </c>
      <c r="AI90" s="149">
        <v>451</v>
      </c>
      <c r="AJ90" s="149">
        <v>608.6</v>
      </c>
      <c r="AK90" s="149">
        <v>1398.5</v>
      </c>
      <c r="AL90" s="150">
        <v>798.5</v>
      </c>
      <c r="AM90" s="150">
        <v>798.5</v>
      </c>
      <c r="AN90" s="153">
        <f>SUM(AF90:AM90)</f>
        <v>5047.3999999999996</v>
      </c>
      <c r="AO90" s="107"/>
    </row>
    <row r="91" spans="1:42" ht="46.5" customHeight="1" x14ac:dyDescent="0.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3" t="s">
        <v>97</v>
      </c>
      <c r="AC91" s="70" t="s">
        <v>98</v>
      </c>
      <c r="AD91" s="6"/>
      <c r="AE91" s="1"/>
      <c r="AF91" s="156">
        <v>4</v>
      </c>
      <c r="AG91" s="84">
        <v>4</v>
      </c>
      <c r="AH91" s="84">
        <v>4</v>
      </c>
      <c r="AI91" s="84">
        <v>4</v>
      </c>
      <c r="AJ91" s="84">
        <v>4</v>
      </c>
      <c r="AK91" s="84">
        <v>4</v>
      </c>
      <c r="AL91" s="84">
        <v>4</v>
      </c>
      <c r="AM91" s="84">
        <v>4</v>
      </c>
      <c r="AN91" s="151"/>
      <c r="AO91" s="4"/>
    </row>
    <row r="92" spans="1:42" ht="28.5" x14ac:dyDescent="0.2">
      <c r="A92" s="37"/>
      <c r="B92" s="37"/>
      <c r="C92" s="37"/>
      <c r="D92" s="37"/>
      <c r="E92" s="37"/>
      <c r="F92" s="37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72" t="s">
        <v>99</v>
      </c>
      <c r="AC92" s="98"/>
      <c r="AD92" s="99"/>
      <c r="AE92" s="100"/>
      <c r="AF92" s="152">
        <f>SUM(AF93:AF110)</f>
        <v>105</v>
      </c>
      <c r="AG92" s="152">
        <f t="shared" ref="AG92:AM92" si="21">SUM(AG93:AG110)</f>
        <v>2987.7490000000003</v>
      </c>
      <c r="AH92" s="152">
        <f t="shared" si="21"/>
        <v>2640.5000000000005</v>
      </c>
      <c r="AI92" s="152">
        <f t="shared" si="21"/>
        <v>0</v>
      </c>
      <c r="AJ92" s="152">
        <f t="shared" si="21"/>
        <v>100</v>
      </c>
      <c r="AK92" s="152">
        <f t="shared" si="21"/>
        <v>369</v>
      </c>
      <c r="AL92" s="152">
        <f t="shared" si="21"/>
        <v>0</v>
      </c>
      <c r="AM92" s="152">
        <f t="shared" si="21"/>
        <v>0</v>
      </c>
      <c r="AN92" s="153">
        <f>SUM(AF92:AM92)</f>
        <v>6202.2490000000007</v>
      </c>
      <c r="AO92" s="101"/>
    </row>
    <row r="93" spans="1:42" ht="63" x14ac:dyDescent="0.2">
      <c r="A93" s="37">
        <v>4</v>
      </c>
      <c r="B93" s="37">
        <v>2</v>
      </c>
      <c r="C93" s="37">
        <v>1</v>
      </c>
      <c r="D93" s="37">
        <v>0</v>
      </c>
      <c r="E93" s="37">
        <v>5</v>
      </c>
      <c r="F93" s="37">
        <v>0</v>
      </c>
      <c r="G93" s="37">
        <v>3</v>
      </c>
      <c r="H93" s="37">
        <v>1</v>
      </c>
      <c r="I93" s="37">
        <v>1</v>
      </c>
      <c r="J93" s="37">
        <v>2</v>
      </c>
      <c r="K93" s="37">
        <v>0</v>
      </c>
      <c r="L93" s="37">
        <v>4</v>
      </c>
      <c r="M93" s="37">
        <v>1</v>
      </c>
      <c r="N93" s="37">
        <v>9</v>
      </c>
      <c r="O93" s="37">
        <v>0</v>
      </c>
      <c r="P93" s="37">
        <v>0</v>
      </c>
      <c r="Q93" s="37">
        <v>5</v>
      </c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3" t="s">
        <v>100</v>
      </c>
      <c r="AC93" s="70"/>
      <c r="AD93" s="6"/>
      <c r="AE93" s="1"/>
      <c r="AF93" s="84">
        <v>0</v>
      </c>
      <c r="AG93" s="84">
        <v>1474.4</v>
      </c>
      <c r="AH93" s="84">
        <v>0</v>
      </c>
      <c r="AI93" s="84">
        <v>0</v>
      </c>
      <c r="AJ93" s="84">
        <v>0</v>
      </c>
      <c r="AK93" s="84">
        <v>0</v>
      </c>
      <c r="AL93" s="151">
        <v>0</v>
      </c>
      <c r="AM93" s="151">
        <v>0</v>
      </c>
      <c r="AN93" s="151">
        <f t="shared" ref="AN93:AN108" si="22">AF93+AG93+AH93+AI93+AJ93+AK93</f>
        <v>1474.4</v>
      </c>
      <c r="AO93" s="9"/>
    </row>
    <row r="94" spans="1:42" ht="101.25" customHeight="1" x14ac:dyDescent="0.2">
      <c r="A94" s="37">
        <v>4</v>
      </c>
      <c r="B94" s="37">
        <v>2</v>
      </c>
      <c r="C94" s="37">
        <v>1</v>
      </c>
      <c r="D94" s="37">
        <v>0</v>
      </c>
      <c r="E94" s="37">
        <v>5</v>
      </c>
      <c r="F94" s="37">
        <v>0</v>
      </c>
      <c r="G94" s="37">
        <v>3</v>
      </c>
      <c r="H94" s="37">
        <v>1</v>
      </c>
      <c r="I94" s="37">
        <v>1</v>
      </c>
      <c r="J94" s="37">
        <v>2</v>
      </c>
      <c r="K94" s="37">
        <v>0</v>
      </c>
      <c r="L94" s="37">
        <v>4</v>
      </c>
      <c r="M94" s="37" t="s">
        <v>56</v>
      </c>
      <c r="N94" s="37">
        <v>9</v>
      </c>
      <c r="O94" s="37">
        <v>0</v>
      </c>
      <c r="P94" s="37">
        <v>0</v>
      </c>
      <c r="Q94" s="37">
        <v>5</v>
      </c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3" t="s">
        <v>101</v>
      </c>
      <c r="AC94" s="70" t="s">
        <v>30</v>
      </c>
      <c r="AD94" s="6"/>
      <c r="AE94" s="1"/>
      <c r="AF94" s="84">
        <v>45.5</v>
      </c>
      <c r="AG94" s="84">
        <v>164.57300000000001</v>
      </c>
      <c r="AH94" s="84">
        <v>0</v>
      </c>
      <c r="AI94" s="84">
        <v>0</v>
      </c>
      <c r="AJ94" s="84">
        <v>0</v>
      </c>
      <c r="AK94" s="84">
        <v>0</v>
      </c>
      <c r="AL94" s="151">
        <v>0</v>
      </c>
      <c r="AM94" s="151">
        <v>0</v>
      </c>
      <c r="AN94" s="151">
        <f t="shared" si="22"/>
        <v>210.07300000000001</v>
      </c>
      <c r="AO94" s="9">
        <v>2022</v>
      </c>
      <c r="AP94" s="116"/>
    </row>
    <row r="95" spans="1:42" ht="67.5" customHeight="1" x14ac:dyDescent="0.2">
      <c r="A95" s="37">
        <v>4</v>
      </c>
      <c r="B95" s="37">
        <v>2</v>
      </c>
      <c r="C95" s="37">
        <v>1</v>
      </c>
      <c r="D95" s="37">
        <v>0</v>
      </c>
      <c r="E95" s="37">
        <v>5</v>
      </c>
      <c r="F95" s="37">
        <v>0</v>
      </c>
      <c r="G95" s="37">
        <v>3</v>
      </c>
      <c r="H95" s="37">
        <v>1</v>
      </c>
      <c r="I95" s="37">
        <v>1</v>
      </c>
      <c r="J95" s="37">
        <v>2</v>
      </c>
      <c r="K95" s="37">
        <v>0</v>
      </c>
      <c r="L95" s="37">
        <v>4</v>
      </c>
      <c r="M95" s="37">
        <v>1</v>
      </c>
      <c r="N95" s="37">
        <v>9</v>
      </c>
      <c r="O95" s="37">
        <v>0</v>
      </c>
      <c r="P95" s="37">
        <v>0</v>
      </c>
      <c r="Q95" s="37">
        <v>6</v>
      </c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3" t="s">
        <v>102</v>
      </c>
      <c r="AC95" s="70" t="s">
        <v>30</v>
      </c>
      <c r="AD95" s="6"/>
      <c r="AE95" s="1"/>
      <c r="AF95" s="84">
        <v>0</v>
      </c>
      <c r="AG95" s="84">
        <v>931.46699999999998</v>
      </c>
      <c r="AH95" s="84">
        <v>0</v>
      </c>
      <c r="AI95" s="84">
        <v>0</v>
      </c>
      <c r="AJ95" s="84">
        <v>0</v>
      </c>
      <c r="AK95" s="84">
        <v>0</v>
      </c>
      <c r="AL95" s="151">
        <v>0</v>
      </c>
      <c r="AM95" s="151">
        <v>0</v>
      </c>
      <c r="AN95" s="151">
        <f t="shared" si="22"/>
        <v>931.46699999999998</v>
      </c>
      <c r="AO95" s="9"/>
    </row>
    <row r="96" spans="1:42" ht="110.25" x14ac:dyDescent="0.2">
      <c r="A96" s="37">
        <v>4</v>
      </c>
      <c r="B96" s="37">
        <v>2</v>
      </c>
      <c r="C96" s="37">
        <v>1</v>
      </c>
      <c r="D96" s="37">
        <v>0</v>
      </c>
      <c r="E96" s="37">
        <v>5</v>
      </c>
      <c r="F96" s="37">
        <v>0</v>
      </c>
      <c r="G96" s="37">
        <v>3</v>
      </c>
      <c r="H96" s="37">
        <v>1</v>
      </c>
      <c r="I96" s="37">
        <v>1</v>
      </c>
      <c r="J96" s="37">
        <v>2</v>
      </c>
      <c r="K96" s="37">
        <v>0</v>
      </c>
      <c r="L96" s="37">
        <v>4</v>
      </c>
      <c r="M96" s="37" t="s">
        <v>56</v>
      </c>
      <c r="N96" s="37">
        <v>9</v>
      </c>
      <c r="O96" s="37">
        <v>0</v>
      </c>
      <c r="P96" s="37">
        <v>0</v>
      </c>
      <c r="Q96" s="37">
        <v>6</v>
      </c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3" t="s">
        <v>103</v>
      </c>
      <c r="AC96" s="70" t="s">
        <v>30</v>
      </c>
      <c r="AD96" s="6"/>
      <c r="AE96" s="1"/>
      <c r="AF96" s="84">
        <v>44.5</v>
      </c>
      <c r="AG96" s="84">
        <v>131.036</v>
      </c>
      <c r="AH96" s="84">
        <v>0</v>
      </c>
      <c r="AI96" s="84">
        <v>0</v>
      </c>
      <c r="AJ96" s="84">
        <v>0</v>
      </c>
      <c r="AK96" s="84">
        <v>0</v>
      </c>
      <c r="AL96" s="151">
        <v>0</v>
      </c>
      <c r="AM96" s="151">
        <v>0</v>
      </c>
      <c r="AN96" s="151">
        <f t="shared" si="22"/>
        <v>175.536</v>
      </c>
      <c r="AO96" s="9">
        <v>2022</v>
      </c>
      <c r="AP96" s="116"/>
    </row>
    <row r="97" spans="1:41" ht="81.75" customHeight="1" x14ac:dyDescent="0.2">
      <c r="A97" s="37">
        <v>4</v>
      </c>
      <c r="B97" s="37">
        <v>2</v>
      </c>
      <c r="C97" s="37">
        <v>1</v>
      </c>
      <c r="D97" s="37">
        <v>0</v>
      </c>
      <c r="E97" s="37">
        <v>5</v>
      </c>
      <c r="F97" s="37">
        <v>0</v>
      </c>
      <c r="G97" s="37">
        <v>3</v>
      </c>
      <c r="H97" s="37">
        <v>1</v>
      </c>
      <c r="I97" s="37">
        <v>1</v>
      </c>
      <c r="J97" s="37">
        <v>2</v>
      </c>
      <c r="K97" s="37">
        <v>0</v>
      </c>
      <c r="L97" s="37">
        <v>4</v>
      </c>
      <c r="M97" s="37">
        <v>1</v>
      </c>
      <c r="N97" s="37">
        <v>9</v>
      </c>
      <c r="O97" s="37">
        <v>0</v>
      </c>
      <c r="P97" s="37">
        <v>0</v>
      </c>
      <c r="Q97" s="37">
        <v>7</v>
      </c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3" t="s">
        <v>104</v>
      </c>
      <c r="AC97" s="70"/>
      <c r="AD97" s="6"/>
      <c r="AE97" s="1"/>
      <c r="AF97" s="84">
        <v>0</v>
      </c>
      <c r="AG97" s="84">
        <v>41.914000000000001</v>
      </c>
      <c r="AH97" s="84">
        <v>0</v>
      </c>
      <c r="AI97" s="84">
        <v>0</v>
      </c>
      <c r="AJ97" s="84">
        <v>0</v>
      </c>
      <c r="AK97" s="84">
        <v>0</v>
      </c>
      <c r="AL97" s="151">
        <v>0</v>
      </c>
      <c r="AM97" s="151">
        <v>0</v>
      </c>
      <c r="AN97" s="151">
        <f t="shared" si="22"/>
        <v>41.914000000000001</v>
      </c>
      <c r="AO97" s="9"/>
    </row>
    <row r="98" spans="1:41" ht="100.5" customHeight="1" x14ac:dyDescent="0.2">
      <c r="A98" s="37">
        <v>4</v>
      </c>
      <c r="B98" s="37">
        <v>2</v>
      </c>
      <c r="C98" s="37">
        <v>1</v>
      </c>
      <c r="D98" s="37">
        <v>0</v>
      </c>
      <c r="E98" s="37">
        <v>5</v>
      </c>
      <c r="F98" s="37">
        <v>0</v>
      </c>
      <c r="G98" s="37">
        <v>3</v>
      </c>
      <c r="H98" s="37">
        <v>1</v>
      </c>
      <c r="I98" s="37">
        <v>1</v>
      </c>
      <c r="J98" s="37">
        <v>2</v>
      </c>
      <c r="K98" s="37">
        <v>0</v>
      </c>
      <c r="L98" s="37">
        <v>4</v>
      </c>
      <c r="M98" s="37" t="s">
        <v>56</v>
      </c>
      <c r="N98" s="37">
        <v>9</v>
      </c>
      <c r="O98" s="37">
        <v>0</v>
      </c>
      <c r="P98" s="37">
        <v>0</v>
      </c>
      <c r="Q98" s="37">
        <v>7</v>
      </c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3" t="s">
        <v>105</v>
      </c>
      <c r="AC98" s="70" t="s">
        <v>30</v>
      </c>
      <c r="AD98" s="6"/>
      <c r="AE98" s="1"/>
      <c r="AF98" s="84">
        <v>15</v>
      </c>
      <c r="AG98" s="84">
        <v>94.358999999999995</v>
      </c>
      <c r="AH98" s="84">
        <v>0</v>
      </c>
      <c r="AI98" s="84">
        <v>0</v>
      </c>
      <c r="AJ98" s="154">
        <v>0</v>
      </c>
      <c r="AK98" s="154">
        <v>0</v>
      </c>
      <c r="AL98" s="155">
        <v>0</v>
      </c>
      <c r="AM98" s="155">
        <v>0</v>
      </c>
      <c r="AN98" s="151">
        <f t="shared" si="22"/>
        <v>109.35899999999999</v>
      </c>
      <c r="AO98" s="3"/>
    </row>
    <row r="99" spans="1:41" s="60" customFormat="1" ht="78.75" x14ac:dyDescent="0.2">
      <c r="A99" s="37">
        <v>4</v>
      </c>
      <c r="B99" s="37">
        <v>2</v>
      </c>
      <c r="C99" s="37">
        <v>1</v>
      </c>
      <c r="D99" s="37">
        <v>0</v>
      </c>
      <c r="E99" s="37">
        <v>5</v>
      </c>
      <c r="F99" s="37">
        <v>0</v>
      </c>
      <c r="G99" s="37">
        <v>3</v>
      </c>
      <c r="H99" s="37">
        <v>1</v>
      </c>
      <c r="I99" s="37">
        <v>1</v>
      </c>
      <c r="J99" s="37">
        <v>2</v>
      </c>
      <c r="K99" s="37">
        <v>0</v>
      </c>
      <c r="L99" s="37">
        <v>4</v>
      </c>
      <c r="M99" s="37">
        <v>1</v>
      </c>
      <c r="N99" s="37">
        <v>9</v>
      </c>
      <c r="O99" s="37">
        <v>0</v>
      </c>
      <c r="P99" s="37">
        <v>0</v>
      </c>
      <c r="Q99" s="37">
        <v>8</v>
      </c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43" t="s">
        <v>106</v>
      </c>
      <c r="AC99" s="70" t="s">
        <v>30</v>
      </c>
      <c r="AD99" s="6"/>
      <c r="AE99" s="1"/>
      <c r="AF99" s="84">
        <v>0</v>
      </c>
      <c r="AG99" s="84">
        <v>0</v>
      </c>
      <c r="AH99" s="84">
        <v>884.9</v>
      </c>
      <c r="AI99" s="84">
        <v>0</v>
      </c>
      <c r="AJ99" s="154">
        <v>0</v>
      </c>
      <c r="AK99" s="154">
        <v>0</v>
      </c>
      <c r="AL99" s="155">
        <v>0</v>
      </c>
      <c r="AM99" s="155">
        <v>0</v>
      </c>
      <c r="AN99" s="151">
        <f t="shared" si="22"/>
        <v>884.9</v>
      </c>
      <c r="AO99" s="9"/>
    </row>
    <row r="100" spans="1:41" ht="110.25" x14ac:dyDescent="0.2">
      <c r="A100" s="37">
        <v>4</v>
      </c>
      <c r="B100" s="37">
        <v>2</v>
      </c>
      <c r="C100" s="37">
        <v>1</v>
      </c>
      <c r="D100" s="37">
        <v>0</v>
      </c>
      <c r="E100" s="37">
        <v>5</v>
      </c>
      <c r="F100" s="37">
        <v>0</v>
      </c>
      <c r="G100" s="37">
        <v>3</v>
      </c>
      <c r="H100" s="37">
        <v>1</v>
      </c>
      <c r="I100" s="37">
        <v>1</v>
      </c>
      <c r="J100" s="37">
        <v>2</v>
      </c>
      <c r="K100" s="37">
        <v>0</v>
      </c>
      <c r="L100" s="37">
        <v>4</v>
      </c>
      <c r="M100" s="37" t="s">
        <v>56</v>
      </c>
      <c r="N100" s="37">
        <v>9</v>
      </c>
      <c r="O100" s="37">
        <v>0</v>
      </c>
      <c r="P100" s="37">
        <v>0</v>
      </c>
      <c r="Q100" s="37">
        <v>8</v>
      </c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3" t="s">
        <v>107</v>
      </c>
      <c r="AC100" s="70" t="s">
        <v>30</v>
      </c>
      <c r="AD100" s="6"/>
      <c r="AE100" s="1"/>
      <c r="AF100" s="84">
        <v>0</v>
      </c>
      <c r="AG100" s="84">
        <v>50</v>
      </c>
      <c r="AH100" s="84">
        <v>183</v>
      </c>
      <c r="AI100" s="84">
        <v>0</v>
      </c>
      <c r="AJ100" s="154">
        <v>0</v>
      </c>
      <c r="AK100" s="154">
        <v>0</v>
      </c>
      <c r="AL100" s="155">
        <v>0</v>
      </c>
      <c r="AM100" s="155">
        <v>0</v>
      </c>
      <c r="AN100" s="151">
        <f t="shared" si="22"/>
        <v>233</v>
      </c>
      <c r="AO100" s="118"/>
    </row>
    <row r="101" spans="1:41" ht="94.5" x14ac:dyDescent="0.2">
      <c r="A101" s="37">
        <v>4</v>
      </c>
      <c r="B101" s="37">
        <v>2</v>
      </c>
      <c r="C101" s="37">
        <v>1</v>
      </c>
      <c r="D101" s="37">
        <v>0</v>
      </c>
      <c r="E101" s="37">
        <v>5</v>
      </c>
      <c r="F101" s="37">
        <v>0</v>
      </c>
      <c r="G101" s="37">
        <v>3</v>
      </c>
      <c r="H101" s="37">
        <v>1</v>
      </c>
      <c r="I101" s="37">
        <v>1</v>
      </c>
      <c r="J101" s="37">
        <v>2</v>
      </c>
      <c r="K101" s="37">
        <v>0</v>
      </c>
      <c r="L101" s="37">
        <v>4</v>
      </c>
      <c r="M101" s="37">
        <v>1</v>
      </c>
      <c r="N101" s="37">
        <v>9</v>
      </c>
      <c r="O101" s="37">
        <v>3</v>
      </c>
      <c r="P101" s="37">
        <v>0</v>
      </c>
      <c r="Q101" s="37">
        <v>8</v>
      </c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3" t="s">
        <v>108</v>
      </c>
      <c r="AC101" s="70"/>
      <c r="AD101" s="6"/>
      <c r="AE101" s="1"/>
      <c r="AF101" s="84">
        <v>0</v>
      </c>
      <c r="AG101" s="84">
        <v>0</v>
      </c>
      <c r="AH101" s="84">
        <v>10</v>
      </c>
      <c r="AI101" s="84">
        <v>0</v>
      </c>
      <c r="AJ101" s="154">
        <v>0</v>
      </c>
      <c r="AK101" s="154">
        <v>0</v>
      </c>
      <c r="AL101" s="155">
        <v>0</v>
      </c>
      <c r="AM101" s="155">
        <v>0</v>
      </c>
      <c r="AN101" s="151">
        <f t="shared" si="22"/>
        <v>10</v>
      </c>
      <c r="AO101" s="9"/>
    </row>
    <row r="102" spans="1:41" s="60" customFormat="1" ht="63" x14ac:dyDescent="0.2">
      <c r="A102" s="37">
        <v>4</v>
      </c>
      <c r="B102" s="37">
        <v>2</v>
      </c>
      <c r="C102" s="37">
        <v>1</v>
      </c>
      <c r="D102" s="37">
        <v>0</v>
      </c>
      <c r="E102" s="37">
        <v>5</v>
      </c>
      <c r="F102" s="37">
        <v>0</v>
      </c>
      <c r="G102" s="37">
        <v>3</v>
      </c>
      <c r="H102" s="37">
        <v>1</v>
      </c>
      <c r="I102" s="37">
        <v>1</v>
      </c>
      <c r="J102" s="37">
        <v>2</v>
      </c>
      <c r="K102" s="37">
        <v>0</v>
      </c>
      <c r="L102" s="37">
        <v>4</v>
      </c>
      <c r="M102" s="37">
        <v>1</v>
      </c>
      <c r="N102" s="37">
        <v>9</v>
      </c>
      <c r="O102" s="37">
        <v>0</v>
      </c>
      <c r="P102" s="37">
        <v>0</v>
      </c>
      <c r="Q102" s="37">
        <v>9</v>
      </c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43" t="s">
        <v>109</v>
      </c>
      <c r="AC102" s="70" t="s">
        <v>30</v>
      </c>
      <c r="AD102" s="6"/>
      <c r="AE102" s="1"/>
      <c r="AF102" s="84">
        <v>0</v>
      </c>
      <c r="AG102" s="84">
        <v>0</v>
      </c>
      <c r="AH102" s="84">
        <v>662.3</v>
      </c>
      <c r="AI102" s="84">
        <v>0</v>
      </c>
      <c r="AJ102" s="154">
        <v>0</v>
      </c>
      <c r="AK102" s="154">
        <v>0</v>
      </c>
      <c r="AL102" s="155">
        <v>0</v>
      </c>
      <c r="AM102" s="155">
        <v>0</v>
      </c>
      <c r="AN102" s="151">
        <f t="shared" si="22"/>
        <v>662.3</v>
      </c>
      <c r="AO102" s="9"/>
    </row>
    <row r="103" spans="1:41" ht="102" customHeight="1" x14ac:dyDescent="0.2">
      <c r="A103" s="37">
        <v>4</v>
      </c>
      <c r="B103" s="37">
        <v>2</v>
      </c>
      <c r="C103" s="37">
        <v>1</v>
      </c>
      <c r="D103" s="37">
        <v>0</v>
      </c>
      <c r="E103" s="37">
        <v>5</v>
      </c>
      <c r="F103" s="37">
        <v>0</v>
      </c>
      <c r="G103" s="37">
        <v>3</v>
      </c>
      <c r="H103" s="37">
        <v>1</v>
      </c>
      <c r="I103" s="37">
        <v>1</v>
      </c>
      <c r="J103" s="37">
        <v>2</v>
      </c>
      <c r="K103" s="37">
        <v>0</v>
      </c>
      <c r="L103" s="37">
        <v>4</v>
      </c>
      <c r="M103" s="37" t="s">
        <v>56</v>
      </c>
      <c r="N103" s="37">
        <v>9</v>
      </c>
      <c r="O103" s="37">
        <v>0</v>
      </c>
      <c r="P103" s="37">
        <v>0</v>
      </c>
      <c r="Q103" s="37">
        <v>9</v>
      </c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3" t="s">
        <v>110</v>
      </c>
      <c r="AC103" s="70" t="s">
        <v>30</v>
      </c>
      <c r="AD103" s="6"/>
      <c r="AE103" s="1"/>
      <c r="AF103" s="84">
        <v>0</v>
      </c>
      <c r="AG103" s="84">
        <v>50</v>
      </c>
      <c r="AH103" s="84">
        <v>89.3</v>
      </c>
      <c r="AI103" s="84">
        <v>0</v>
      </c>
      <c r="AJ103" s="154">
        <v>0</v>
      </c>
      <c r="AK103" s="154">
        <v>0</v>
      </c>
      <c r="AL103" s="155">
        <v>0</v>
      </c>
      <c r="AM103" s="155">
        <v>0</v>
      </c>
      <c r="AN103" s="151">
        <f>SUM(AG103:AM103)</f>
        <v>139.30000000000001</v>
      </c>
      <c r="AO103" s="118"/>
    </row>
    <row r="104" spans="1:41" ht="78.75" x14ac:dyDescent="0.2">
      <c r="A104" s="37">
        <v>4</v>
      </c>
      <c r="B104" s="37">
        <v>2</v>
      </c>
      <c r="C104" s="37">
        <v>1</v>
      </c>
      <c r="D104" s="37">
        <v>0</v>
      </c>
      <c r="E104" s="37">
        <v>5</v>
      </c>
      <c r="F104" s="37">
        <v>0</v>
      </c>
      <c r="G104" s="37">
        <v>3</v>
      </c>
      <c r="H104" s="37">
        <v>1</v>
      </c>
      <c r="I104" s="37">
        <v>1</v>
      </c>
      <c r="J104" s="37">
        <v>2</v>
      </c>
      <c r="K104" s="37">
        <v>0</v>
      </c>
      <c r="L104" s="37">
        <v>4</v>
      </c>
      <c r="M104" s="37">
        <v>1</v>
      </c>
      <c r="N104" s="37">
        <v>9</v>
      </c>
      <c r="O104" s="37">
        <v>3</v>
      </c>
      <c r="P104" s="37">
        <v>0</v>
      </c>
      <c r="Q104" s="37">
        <v>9</v>
      </c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3" t="s">
        <v>111</v>
      </c>
      <c r="AC104" s="70" t="s">
        <v>30</v>
      </c>
      <c r="AD104" s="6"/>
      <c r="AE104" s="1"/>
      <c r="AF104" s="84">
        <v>0</v>
      </c>
      <c r="AG104" s="84">
        <v>0</v>
      </c>
      <c r="AH104" s="84">
        <v>8.1</v>
      </c>
      <c r="AI104" s="84">
        <v>0</v>
      </c>
      <c r="AJ104" s="154">
        <v>0</v>
      </c>
      <c r="AK104" s="154">
        <v>0</v>
      </c>
      <c r="AL104" s="155">
        <v>0</v>
      </c>
      <c r="AM104" s="155">
        <v>0</v>
      </c>
      <c r="AN104" s="151">
        <f t="shared" si="22"/>
        <v>8.1</v>
      </c>
      <c r="AO104" s="9"/>
    </row>
    <row r="105" spans="1:41" ht="63" x14ac:dyDescent="0.2">
      <c r="A105" s="37">
        <v>4</v>
      </c>
      <c r="B105" s="37">
        <v>2</v>
      </c>
      <c r="C105" s="37">
        <v>1</v>
      </c>
      <c r="D105" s="37">
        <v>0</v>
      </c>
      <c r="E105" s="37">
        <v>5</v>
      </c>
      <c r="F105" s="37">
        <v>0</v>
      </c>
      <c r="G105" s="37">
        <v>3</v>
      </c>
      <c r="H105" s="37">
        <v>1</v>
      </c>
      <c r="I105" s="37">
        <v>1</v>
      </c>
      <c r="J105" s="37">
        <v>2</v>
      </c>
      <c r="K105" s="37">
        <v>0</v>
      </c>
      <c r="L105" s="37">
        <v>4</v>
      </c>
      <c r="M105" s="37">
        <v>1</v>
      </c>
      <c r="N105" s="37">
        <v>9</v>
      </c>
      <c r="O105" s="37">
        <v>0</v>
      </c>
      <c r="P105" s="37">
        <v>1</v>
      </c>
      <c r="Q105" s="37">
        <v>0</v>
      </c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3" t="s">
        <v>112</v>
      </c>
      <c r="AC105" s="70" t="s">
        <v>30</v>
      </c>
      <c r="AD105" s="6"/>
      <c r="AE105" s="1"/>
      <c r="AF105" s="84">
        <v>0</v>
      </c>
      <c r="AG105" s="84">
        <v>0</v>
      </c>
      <c r="AH105" s="84">
        <v>702.2</v>
      </c>
      <c r="AI105" s="84">
        <v>0</v>
      </c>
      <c r="AJ105" s="154">
        <v>0</v>
      </c>
      <c r="AK105" s="154">
        <v>0</v>
      </c>
      <c r="AL105" s="155">
        <v>0</v>
      </c>
      <c r="AM105" s="155">
        <v>0</v>
      </c>
      <c r="AN105" s="151">
        <f t="shared" si="22"/>
        <v>702.2</v>
      </c>
      <c r="AO105" s="9"/>
    </row>
    <row r="106" spans="1:41" ht="97.5" customHeight="1" x14ac:dyDescent="0.2">
      <c r="A106" s="37">
        <v>4</v>
      </c>
      <c r="B106" s="37">
        <v>2</v>
      </c>
      <c r="C106" s="37">
        <v>1</v>
      </c>
      <c r="D106" s="37">
        <v>0</v>
      </c>
      <c r="E106" s="37">
        <v>5</v>
      </c>
      <c r="F106" s="37">
        <v>0</v>
      </c>
      <c r="G106" s="37">
        <v>3</v>
      </c>
      <c r="H106" s="37">
        <v>1</v>
      </c>
      <c r="I106" s="37">
        <v>1</v>
      </c>
      <c r="J106" s="37">
        <v>2</v>
      </c>
      <c r="K106" s="37">
        <v>0</v>
      </c>
      <c r="L106" s="37">
        <v>4</v>
      </c>
      <c r="M106" s="37" t="s">
        <v>56</v>
      </c>
      <c r="N106" s="37">
        <v>9</v>
      </c>
      <c r="O106" s="37">
        <v>0</v>
      </c>
      <c r="P106" s="37">
        <v>1</v>
      </c>
      <c r="Q106" s="37">
        <v>0</v>
      </c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3" t="s">
        <v>113</v>
      </c>
      <c r="AC106" s="70" t="s">
        <v>30</v>
      </c>
      <c r="AD106" s="6"/>
      <c r="AE106" s="1"/>
      <c r="AF106" s="84">
        <v>0</v>
      </c>
      <c r="AG106" s="84">
        <v>50</v>
      </c>
      <c r="AH106" s="84">
        <v>91.8</v>
      </c>
      <c r="AI106" s="84">
        <v>0</v>
      </c>
      <c r="AJ106" s="154">
        <v>0</v>
      </c>
      <c r="AK106" s="154">
        <v>0</v>
      </c>
      <c r="AL106" s="155">
        <v>0</v>
      </c>
      <c r="AM106" s="155">
        <v>0</v>
      </c>
      <c r="AN106" s="151">
        <f>SUM(AG106:AM106)</f>
        <v>141.80000000000001</v>
      </c>
      <c r="AO106" s="118"/>
    </row>
    <row r="107" spans="1:41" ht="63" x14ac:dyDescent="0.2">
      <c r="A107" s="37">
        <v>4</v>
      </c>
      <c r="B107" s="37">
        <v>2</v>
      </c>
      <c r="C107" s="37">
        <v>1</v>
      </c>
      <c r="D107" s="37">
        <v>0</v>
      </c>
      <c r="E107" s="37">
        <v>5</v>
      </c>
      <c r="F107" s="37">
        <v>0</v>
      </c>
      <c r="G107" s="37">
        <v>3</v>
      </c>
      <c r="H107" s="37">
        <v>1</v>
      </c>
      <c r="I107" s="37">
        <v>1</v>
      </c>
      <c r="J107" s="37">
        <v>2</v>
      </c>
      <c r="K107" s="37">
        <v>0</v>
      </c>
      <c r="L107" s="37">
        <v>4</v>
      </c>
      <c r="M107" s="37">
        <v>1</v>
      </c>
      <c r="N107" s="37">
        <v>9</v>
      </c>
      <c r="O107" s="37">
        <v>3</v>
      </c>
      <c r="P107" s="37">
        <v>1</v>
      </c>
      <c r="Q107" s="37">
        <v>0</v>
      </c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3" t="s">
        <v>114</v>
      </c>
      <c r="AC107" s="70"/>
      <c r="AD107" s="6"/>
      <c r="AE107" s="1"/>
      <c r="AF107" s="84">
        <v>0</v>
      </c>
      <c r="AG107" s="84">
        <v>0</v>
      </c>
      <c r="AH107" s="84">
        <v>8.9</v>
      </c>
      <c r="AI107" s="84">
        <v>0</v>
      </c>
      <c r="AJ107" s="154">
        <v>0</v>
      </c>
      <c r="AK107" s="154">
        <v>0</v>
      </c>
      <c r="AL107" s="155">
        <v>0</v>
      </c>
      <c r="AM107" s="155">
        <v>0</v>
      </c>
      <c r="AN107" s="151">
        <f t="shared" si="22"/>
        <v>8.9</v>
      </c>
      <c r="AO107" s="9"/>
    </row>
    <row r="108" spans="1:41" ht="126.75" customHeight="1" x14ac:dyDescent="0.2">
      <c r="A108" s="78">
        <v>4</v>
      </c>
      <c r="B108" s="78">
        <v>2</v>
      </c>
      <c r="C108" s="78">
        <v>1</v>
      </c>
      <c r="D108" s="78">
        <v>0</v>
      </c>
      <c r="E108" s="78">
        <v>5</v>
      </c>
      <c r="F108" s="78">
        <v>0</v>
      </c>
      <c r="G108" s="78">
        <v>3</v>
      </c>
      <c r="H108" s="78">
        <v>1</v>
      </c>
      <c r="I108" s="78">
        <v>1</v>
      </c>
      <c r="J108" s="78">
        <v>2</v>
      </c>
      <c r="K108" s="78">
        <v>0</v>
      </c>
      <c r="L108" s="78">
        <v>4</v>
      </c>
      <c r="M108" s="78" t="s">
        <v>56</v>
      </c>
      <c r="N108" s="78">
        <v>9</v>
      </c>
      <c r="O108" s="78">
        <v>0</v>
      </c>
      <c r="P108" s="78">
        <v>1</v>
      </c>
      <c r="Q108" s="78">
        <v>9</v>
      </c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80" t="s">
        <v>152</v>
      </c>
      <c r="AC108" s="81" t="s">
        <v>30</v>
      </c>
      <c r="AD108" s="82"/>
      <c r="AE108" s="83"/>
      <c r="AF108" s="84">
        <v>0</v>
      </c>
      <c r="AG108" s="84">
        <v>0</v>
      </c>
      <c r="AH108" s="84">
        <v>0</v>
      </c>
      <c r="AI108" s="84">
        <v>0</v>
      </c>
      <c r="AJ108" s="154">
        <v>100</v>
      </c>
      <c r="AK108" s="154">
        <v>153</v>
      </c>
      <c r="AL108" s="155">
        <v>0</v>
      </c>
      <c r="AM108" s="155">
        <v>0</v>
      </c>
      <c r="AN108" s="151">
        <f t="shared" si="22"/>
        <v>253</v>
      </c>
      <c r="AO108" s="9">
        <v>2026</v>
      </c>
    </row>
    <row r="109" spans="1:41" ht="83.25" customHeight="1" x14ac:dyDescent="0.2">
      <c r="A109" s="78">
        <v>4</v>
      </c>
      <c r="B109" s="78">
        <v>2</v>
      </c>
      <c r="C109" s="78">
        <v>1</v>
      </c>
      <c r="D109" s="78">
        <v>0</v>
      </c>
      <c r="E109" s="78">
        <v>5</v>
      </c>
      <c r="F109" s="78">
        <v>0</v>
      </c>
      <c r="G109" s="78">
        <v>3</v>
      </c>
      <c r="H109" s="78">
        <v>1</v>
      </c>
      <c r="I109" s="78">
        <v>1</v>
      </c>
      <c r="J109" s="78">
        <v>2</v>
      </c>
      <c r="K109" s="78">
        <v>0</v>
      </c>
      <c r="L109" s="78">
        <v>4</v>
      </c>
      <c r="M109" s="78" t="s">
        <v>56</v>
      </c>
      <c r="N109" s="78">
        <v>9</v>
      </c>
      <c r="O109" s="78">
        <v>0</v>
      </c>
      <c r="P109" s="78">
        <v>2</v>
      </c>
      <c r="Q109" s="78">
        <v>0</v>
      </c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80" t="s">
        <v>157</v>
      </c>
      <c r="AC109" s="81"/>
      <c r="AD109" s="82"/>
      <c r="AE109" s="83"/>
      <c r="AF109" s="84">
        <v>0</v>
      </c>
      <c r="AG109" s="84">
        <v>0</v>
      </c>
      <c r="AH109" s="84">
        <v>0</v>
      </c>
      <c r="AI109" s="84">
        <v>0</v>
      </c>
      <c r="AJ109" s="154" t="s">
        <v>158</v>
      </c>
      <c r="AK109" s="154">
        <v>156</v>
      </c>
      <c r="AL109" s="155">
        <v>0</v>
      </c>
      <c r="AM109" s="155">
        <v>0</v>
      </c>
      <c r="AN109" s="151">
        <v>156</v>
      </c>
      <c r="AO109" s="9">
        <v>2026</v>
      </c>
    </row>
    <row r="110" spans="1:41" ht="88.5" customHeight="1" x14ac:dyDescent="0.2">
      <c r="A110" s="78">
        <v>4</v>
      </c>
      <c r="B110" s="78">
        <v>2</v>
      </c>
      <c r="C110" s="78">
        <v>1</v>
      </c>
      <c r="D110" s="78">
        <v>0</v>
      </c>
      <c r="E110" s="78">
        <v>5</v>
      </c>
      <c r="F110" s="78">
        <v>0</v>
      </c>
      <c r="G110" s="78">
        <v>3</v>
      </c>
      <c r="H110" s="78">
        <v>1</v>
      </c>
      <c r="I110" s="78">
        <v>1</v>
      </c>
      <c r="J110" s="78">
        <v>2</v>
      </c>
      <c r="K110" s="78">
        <v>0</v>
      </c>
      <c r="L110" s="78">
        <v>4</v>
      </c>
      <c r="M110" s="78" t="s">
        <v>56</v>
      </c>
      <c r="N110" s="78">
        <v>9</v>
      </c>
      <c r="O110" s="78">
        <v>0</v>
      </c>
      <c r="P110" s="78">
        <v>2</v>
      </c>
      <c r="Q110" s="78">
        <v>1</v>
      </c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80" t="s">
        <v>156</v>
      </c>
      <c r="AC110" s="81" t="s">
        <v>30</v>
      </c>
      <c r="AD110" s="82"/>
      <c r="AE110" s="83"/>
      <c r="AF110" s="84">
        <v>0</v>
      </c>
      <c r="AG110" s="84">
        <v>0</v>
      </c>
      <c r="AH110" s="84">
        <v>0</v>
      </c>
      <c r="AI110" s="84">
        <v>0</v>
      </c>
      <c r="AJ110" s="154">
        <v>0</v>
      </c>
      <c r="AK110" s="154">
        <v>60</v>
      </c>
      <c r="AL110" s="155">
        <v>0</v>
      </c>
      <c r="AM110" s="155">
        <v>0</v>
      </c>
      <c r="AN110" s="151">
        <v>60</v>
      </c>
      <c r="AO110" s="9">
        <v>2026</v>
      </c>
    </row>
    <row r="111" spans="1:41" ht="22.5" customHeight="1" x14ac:dyDescent="0.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90"/>
      <c r="P111" s="90"/>
      <c r="Q111" s="90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141" t="s">
        <v>143</v>
      </c>
      <c r="AC111" s="81"/>
      <c r="AD111" s="142"/>
      <c r="AE111" s="143"/>
      <c r="AF111" s="149">
        <v>0</v>
      </c>
      <c r="AG111" s="149">
        <v>0</v>
      </c>
      <c r="AH111" s="149">
        <v>0</v>
      </c>
      <c r="AI111" s="149">
        <v>0</v>
      </c>
      <c r="AJ111" s="158">
        <f>AJ113+AJ112</f>
        <v>1632</v>
      </c>
      <c r="AK111" s="158">
        <f>AK113+AK112</f>
        <v>0</v>
      </c>
      <c r="AL111" s="158">
        <f t="shared" ref="AL111:AM111" si="23">AL113+AL112</f>
        <v>0</v>
      </c>
      <c r="AM111" s="158">
        <f t="shared" si="23"/>
        <v>0</v>
      </c>
      <c r="AN111" s="150">
        <f>SUM(AF111:AM111)</f>
        <v>1632</v>
      </c>
      <c r="AO111" s="95"/>
    </row>
    <row r="112" spans="1:41" ht="146.25" customHeight="1" x14ac:dyDescent="0.2">
      <c r="A112" s="37">
        <v>4</v>
      </c>
      <c r="B112" s="37">
        <v>2</v>
      </c>
      <c r="C112" s="37">
        <v>1</v>
      </c>
      <c r="D112" s="37">
        <v>0</v>
      </c>
      <c r="E112" s="37">
        <v>5</v>
      </c>
      <c r="F112" s="37">
        <v>0</v>
      </c>
      <c r="G112" s="37">
        <v>2</v>
      </c>
      <c r="H112" s="37">
        <v>1</v>
      </c>
      <c r="I112" s="37">
        <v>1</v>
      </c>
      <c r="J112" s="37">
        <v>2</v>
      </c>
      <c r="K112" s="37">
        <v>0</v>
      </c>
      <c r="L112" s="37">
        <v>5</v>
      </c>
      <c r="M112" s="37" t="s">
        <v>56</v>
      </c>
      <c r="N112" s="37">
        <v>9</v>
      </c>
      <c r="O112" s="37">
        <v>0</v>
      </c>
      <c r="P112" s="37">
        <v>1</v>
      </c>
      <c r="Q112" s="37">
        <v>4</v>
      </c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80" t="s">
        <v>144</v>
      </c>
      <c r="AC112" s="81"/>
      <c r="AD112" s="82"/>
      <c r="AE112" s="83"/>
      <c r="AF112" s="84">
        <v>0</v>
      </c>
      <c r="AG112" s="84">
        <v>0</v>
      </c>
      <c r="AH112" s="84">
        <v>0</v>
      </c>
      <c r="AI112" s="84">
        <v>0</v>
      </c>
      <c r="AJ112" s="154" t="s">
        <v>154</v>
      </c>
      <c r="AK112" s="154">
        <v>0</v>
      </c>
      <c r="AL112" s="155">
        <v>0</v>
      </c>
      <c r="AM112" s="155">
        <v>0</v>
      </c>
      <c r="AN112" s="151">
        <f t="shared" ref="AN112:AN113" si="24">AF112+AG112+AH112+AI112+AJ112+AK112+AL112</f>
        <v>512</v>
      </c>
      <c r="AO112" s="9">
        <v>2025</v>
      </c>
    </row>
    <row r="113" spans="1:42" ht="143.25" customHeight="1" x14ac:dyDescent="0.2">
      <c r="A113" s="37">
        <v>4</v>
      </c>
      <c r="B113" s="37">
        <v>2</v>
      </c>
      <c r="C113" s="37">
        <v>1</v>
      </c>
      <c r="D113" s="37">
        <v>0</v>
      </c>
      <c r="E113" s="37">
        <v>5</v>
      </c>
      <c r="F113" s="37">
        <v>0</v>
      </c>
      <c r="G113" s="37">
        <v>2</v>
      </c>
      <c r="H113" s="37">
        <v>1</v>
      </c>
      <c r="I113" s="37">
        <v>1</v>
      </c>
      <c r="J113" s="37">
        <v>2</v>
      </c>
      <c r="K113" s="37">
        <v>0</v>
      </c>
      <c r="L113" s="37">
        <v>5</v>
      </c>
      <c r="M113" s="37">
        <v>1</v>
      </c>
      <c r="N113" s="37">
        <v>9</v>
      </c>
      <c r="O113" s="37">
        <v>0</v>
      </c>
      <c r="P113" s="37">
        <v>1</v>
      </c>
      <c r="Q113" s="37">
        <v>4</v>
      </c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80" t="s">
        <v>155</v>
      </c>
      <c r="AC113" s="81"/>
      <c r="AD113" s="82"/>
      <c r="AE113" s="83"/>
      <c r="AF113" s="84">
        <v>0</v>
      </c>
      <c r="AG113" s="84">
        <v>0</v>
      </c>
      <c r="AH113" s="84">
        <v>0</v>
      </c>
      <c r="AI113" s="84">
        <v>0</v>
      </c>
      <c r="AJ113" s="154">
        <v>1120</v>
      </c>
      <c r="AK113" s="154">
        <v>0</v>
      </c>
      <c r="AL113" s="155">
        <v>0</v>
      </c>
      <c r="AM113" s="155">
        <v>0</v>
      </c>
      <c r="AN113" s="151">
        <f t="shared" si="24"/>
        <v>1120</v>
      </c>
      <c r="AO113" s="9">
        <v>2025</v>
      </c>
    </row>
    <row r="114" spans="1:42" ht="49.5" x14ac:dyDescent="0.25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123" t="s">
        <v>115</v>
      </c>
      <c r="AC114" s="78"/>
      <c r="AD114" s="82"/>
      <c r="AE114" s="83"/>
      <c r="AF114" s="158">
        <f>AF115</f>
        <v>207.26</v>
      </c>
      <c r="AG114" s="158">
        <f t="shared" ref="AG114:AM114" si="25">AG115</f>
        <v>310.89999999999998</v>
      </c>
      <c r="AH114" s="158">
        <f t="shared" si="25"/>
        <v>355.1</v>
      </c>
      <c r="AI114" s="158">
        <f t="shared" si="25"/>
        <v>752.7</v>
      </c>
      <c r="AJ114" s="158">
        <f t="shared" si="25"/>
        <v>945.8</v>
      </c>
      <c r="AK114" s="158">
        <f t="shared" si="25"/>
        <v>2100</v>
      </c>
      <c r="AL114" s="158">
        <f t="shared" si="25"/>
        <v>2100</v>
      </c>
      <c r="AM114" s="158">
        <f t="shared" si="25"/>
        <v>2100</v>
      </c>
      <c r="AN114" s="150">
        <f>SUM(AF114:AM114)</f>
        <v>8871.76</v>
      </c>
      <c r="AO114" s="3"/>
    </row>
    <row r="115" spans="1:42" ht="47.25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73"/>
      <c r="S115" s="73"/>
      <c r="T115" s="73"/>
      <c r="U115" s="73"/>
      <c r="V115" s="73"/>
      <c r="W115" s="73"/>
      <c r="X115" s="73"/>
      <c r="Y115" s="73"/>
      <c r="Z115" s="73"/>
      <c r="AB115" s="124" t="s">
        <v>116</v>
      </c>
      <c r="AC115" s="125" t="s">
        <v>30</v>
      </c>
      <c r="AD115" s="126"/>
      <c r="AE115" s="127"/>
      <c r="AF115" s="154">
        <f t="shared" ref="AF115:AJ115" si="26">AF116</f>
        <v>207.26</v>
      </c>
      <c r="AG115" s="154">
        <f t="shared" si="26"/>
        <v>310.89999999999998</v>
      </c>
      <c r="AH115" s="154">
        <f t="shared" si="26"/>
        <v>355.1</v>
      </c>
      <c r="AI115" s="154">
        <f t="shared" si="26"/>
        <v>752.7</v>
      </c>
      <c r="AJ115" s="154">
        <f t="shared" si="26"/>
        <v>945.8</v>
      </c>
      <c r="AK115" s="154">
        <v>2100</v>
      </c>
      <c r="AL115" s="155">
        <v>2100</v>
      </c>
      <c r="AM115" s="155">
        <v>2100</v>
      </c>
      <c r="AN115" s="151">
        <f>SUM(AF115:AM115)</f>
        <v>8871.76</v>
      </c>
      <c r="AO115" s="9">
        <v>2026</v>
      </c>
    </row>
    <row r="116" spans="1:42" ht="31.5" x14ac:dyDescent="0.25">
      <c r="A116" s="16">
        <v>4</v>
      </c>
      <c r="B116" s="35">
        <v>2</v>
      </c>
      <c r="C116" s="35">
        <v>1</v>
      </c>
      <c r="D116" s="35">
        <v>0</v>
      </c>
      <c r="E116" s="35">
        <v>3</v>
      </c>
      <c r="F116" s="35">
        <v>1</v>
      </c>
      <c r="G116" s="35">
        <v>0</v>
      </c>
      <c r="H116" s="35">
        <v>1</v>
      </c>
      <c r="I116" s="35">
        <v>1</v>
      </c>
      <c r="J116" s="35">
        <v>3</v>
      </c>
      <c r="K116" s="35">
        <v>0</v>
      </c>
      <c r="L116" s="35">
        <v>1</v>
      </c>
      <c r="M116" s="35">
        <v>2</v>
      </c>
      <c r="N116" s="35">
        <v>0</v>
      </c>
      <c r="O116" s="35">
        <v>1</v>
      </c>
      <c r="P116" s="35">
        <v>0</v>
      </c>
      <c r="Q116" s="35" t="s">
        <v>37</v>
      </c>
      <c r="R116" s="42"/>
      <c r="S116" s="42"/>
      <c r="T116" s="42"/>
      <c r="U116" s="42"/>
      <c r="V116" s="42"/>
      <c r="W116" s="42"/>
      <c r="X116" s="42"/>
      <c r="Y116" s="42"/>
      <c r="Z116" s="42"/>
      <c r="AA116" s="37"/>
      <c r="AB116" s="80" t="s">
        <v>117</v>
      </c>
      <c r="AC116" s="125" t="s">
        <v>30</v>
      </c>
      <c r="AD116" s="126"/>
      <c r="AE116" s="127"/>
      <c r="AF116" s="155">
        <v>207.26</v>
      </c>
      <c r="AG116" s="155">
        <v>310.89999999999998</v>
      </c>
      <c r="AH116" s="155">
        <v>355.1</v>
      </c>
      <c r="AI116" s="154">
        <v>752.7</v>
      </c>
      <c r="AJ116" s="154">
        <v>945.8</v>
      </c>
      <c r="AK116" s="154">
        <v>2100</v>
      </c>
      <c r="AL116" s="155">
        <v>2100</v>
      </c>
      <c r="AM116" s="155">
        <v>2100</v>
      </c>
      <c r="AN116" s="151">
        <f>SUM(AF116:AM116)</f>
        <v>8871.76</v>
      </c>
      <c r="AO116" s="9">
        <v>2026</v>
      </c>
      <c r="AP116" s="116"/>
    </row>
    <row r="117" spans="1:42" ht="99" x14ac:dyDescent="0.25">
      <c r="A117" s="37"/>
      <c r="B117" s="37"/>
      <c r="C117" s="37"/>
      <c r="D117" s="37"/>
      <c r="E117" s="37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128" t="s">
        <v>126</v>
      </c>
      <c r="AC117" s="129"/>
      <c r="AD117" s="130"/>
      <c r="AE117" s="130"/>
      <c r="AF117" s="166">
        <v>0</v>
      </c>
      <c r="AG117" s="166">
        <v>0</v>
      </c>
      <c r="AH117" s="166">
        <v>0</v>
      </c>
      <c r="AI117" s="166">
        <v>0</v>
      </c>
      <c r="AJ117" s="166">
        <v>0</v>
      </c>
      <c r="AK117" s="166">
        <v>0</v>
      </c>
      <c r="AL117" s="166">
        <v>0</v>
      </c>
      <c r="AM117" s="166">
        <v>0</v>
      </c>
      <c r="AN117" s="166">
        <v>0</v>
      </c>
      <c r="AO117" s="144">
        <v>2023</v>
      </c>
    </row>
    <row r="118" spans="1:42" ht="36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131" t="s">
        <v>129</v>
      </c>
      <c r="AC118" s="119" t="s">
        <v>47</v>
      </c>
      <c r="AD118" s="132"/>
      <c r="AE118" s="132"/>
      <c r="AF118" s="84">
        <v>0</v>
      </c>
      <c r="AG118" s="84">
        <v>0</v>
      </c>
      <c r="AH118" s="84">
        <v>0</v>
      </c>
      <c r="AI118" s="84">
        <v>0</v>
      </c>
      <c r="AJ118" s="84">
        <v>0</v>
      </c>
      <c r="AK118" s="84">
        <v>0</v>
      </c>
      <c r="AL118" s="84">
        <v>0</v>
      </c>
      <c r="AM118" s="84">
        <v>0</v>
      </c>
      <c r="AN118" s="84">
        <v>0</v>
      </c>
      <c r="AO118" s="145">
        <v>2023</v>
      </c>
    </row>
    <row r="119" spans="1:42" ht="25.5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133" t="s">
        <v>127</v>
      </c>
      <c r="AC119" s="119" t="s">
        <v>47</v>
      </c>
      <c r="AD119" s="132"/>
      <c r="AE119" s="132"/>
      <c r="AF119" s="84">
        <v>0</v>
      </c>
      <c r="AG119" s="84">
        <v>0</v>
      </c>
      <c r="AH119" s="84">
        <v>0</v>
      </c>
      <c r="AI119" s="84">
        <v>0</v>
      </c>
      <c r="AJ119" s="84">
        <v>0</v>
      </c>
      <c r="AK119" s="84">
        <v>0</v>
      </c>
      <c r="AL119" s="84">
        <v>0</v>
      </c>
      <c r="AM119" s="84">
        <v>0</v>
      </c>
      <c r="AN119" s="84">
        <v>0</v>
      </c>
      <c r="AO119" s="145">
        <v>2023</v>
      </c>
    </row>
    <row r="120" spans="1:42" ht="38.25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134" t="s">
        <v>118</v>
      </c>
      <c r="AC120" s="135" t="s">
        <v>119</v>
      </c>
      <c r="AD120" s="132"/>
      <c r="AE120" s="132"/>
      <c r="AF120" s="84">
        <v>0</v>
      </c>
      <c r="AG120" s="84">
        <v>0</v>
      </c>
      <c r="AH120" s="84">
        <v>13</v>
      </c>
      <c r="AI120" s="84">
        <v>14</v>
      </c>
      <c r="AJ120" s="84">
        <v>0</v>
      </c>
      <c r="AK120" s="84">
        <v>0</v>
      </c>
      <c r="AL120" s="84">
        <v>0</v>
      </c>
      <c r="AM120" s="84">
        <v>0</v>
      </c>
      <c r="AN120" s="84">
        <v>0</v>
      </c>
      <c r="AO120" s="145"/>
    </row>
    <row r="121" spans="1:42" ht="25.5" x14ac:dyDescent="0.25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136" t="s">
        <v>120</v>
      </c>
      <c r="AC121" s="119" t="s">
        <v>47</v>
      </c>
      <c r="AD121" s="132"/>
      <c r="AE121" s="132"/>
      <c r="AF121" s="84">
        <v>0</v>
      </c>
      <c r="AG121" s="84">
        <v>0</v>
      </c>
      <c r="AH121" s="84">
        <v>0</v>
      </c>
      <c r="AI121" s="84">
        <v>0</v>
      </c>
      <c r="AJ121" s="84">
        <v>0</v>
      </c>
      <c r="AK121" s="84">
        <v>0</v>
      </c>
      <c r="AL121" s="84">
        <v>0</v>
      </c>
      <c r="AM121" s="84">
        <v>0</v>
      </c>
      <c r="AN121" s="84">
        <v>0</v>
      </c>
      <c r="AO121" s="145">
        <v>2023</v>
      </c>
    </row>
    <row r="122" spans="1:42" ht="47.25" customHeight="1" x14ac:dyDescent="0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134" t="s">
        <v>121</v>
      </c>
      <c r="AC122" s="137" t="s">
        <v>130</v>
      </c>
      <c r="AD122" s="132"/>
      <c r="AE122" s="132"/>
      <c r="AF122" s="84">
        <v>0</v>
      </c>
      <c r="AG122" s="84">
        <v>0</v>
      </c>
      <c r="AH122" s="84">
        <v>0</v>
      </c>
      <c r="AI122" s="84">
        <v>0</v>
      </c>
      <c r="AJ122" s="84">
        <v>0</v>
      </c>
      <c r="AK122" s="84">
        <v>0</v>
      </c>
      <c r="AL122" s="84">
        <v>0</v>
      </c>
      <c r="AM122" s="84">
        <v>0</v>
      </c>
      <c r="AN122" s="84">
        <v>0</v>
      </c>
      <c r="AO122" s="145"/>
    </row>
    <row r="123" spans="1:42" ht="25.5" x14ac:dyDescent="0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138" t="s">
        <v>131</v>
      </c>
      <c r="AC123" s="119" t="s">
        <v>47</v>
      </c>
      <c r="AD123" s="132"/>
      <c r="AE123" s="132"/>
      <c r="AF123" s="84">
        <v>0</v>
      </c>
      <c r="AG123" s="84">
        <v>0</v>
      </c>
      <c r="AH123" s="84">
        <v>200</v>
      </c>
      <c r="AI123" s="84">
        <v>0</v>
      </c>
      <c r="AJ123" s="84">
        <v>0</v>
      </c>
      <c r="AK123" s="84">
        <v>0</v>
      </c>
      <c r="AL123" s="84">
        <v>0</v>
      </c>
      <c r="AM123" s="84">
        <v>0</v>
      </c>
      <c r="AN123" s="84">
        <v>200</v>
      </c>
      <c r="AO123" s="145">
        <v>2023</v>
      </c>
    </row>
    <row r="124" spans="1:42" ht="38.25" x14ac:dyDescent="0.25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134" t="s">
        <v>122</v>
      </c>
      <c r="AC124" s="137" t="s">
        <v>123</v>
      </c>
      <c r="AD124" s="132"/>
      <c r="AE124" s="132"/>
      <c r="AF124" s="84">
        <v>0</v>
      </c>
      <c r="AG124" s="84">
        <v>0</v>
      </c>
      <c r="AH124" s="84">
        <v>0</v>
      </c>
      <c r="AI124" s="84">
        <v>0</v>
      </c>
      <c r="AJ124" s="84">
        <v>0</v>
      </c>
      <c r="AK124" s="84">
        <v>0</v>
      </c>
      <c r="AL124" s="84">
        <v>0</v>
      </c>
      <c r="AM124" s="84">
        <v>0</v>
      </c>
      <c r="AN124" s="84">
        <v>0</v>
      </c>
      <c r="AO124" s="145"/>
    </row>
    <row r="125" spans="1:42" ht="38.25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139" t="s">
        <v>124</v>
      </c>
      <c r="AC125" s="78" t="s">
        <v>44</v>
      </c>
      <c r="AD125" s="132"/>
      <c r="AE125" s="132"/>
      <c r="AF125" s="84">
        <v>0</v>
      </c>
      <c r="AG125" s="84">
        <v>0</v>
      </c>
      <c r="AH125" s="84">
        <v>0</v>
      </c>
      <c r="AI125" s="84">
        <v>0</v>
      </c>
      <c r="AJ125" s="84">
        <v>0</v>
      </c>
      <c r="AK125" s="84">
        <v>0</v>
      </c>
      <c r="AL125" s="84">
        <v>0</v>
      </c>
      <c r="AM125" s="84">
        <v>0</v>
      </c>
      <c r="AN125" s="84">
        <v>0</v>
      </c>
      <c r="AO125" s="145">
        <v>2023</v>
      </c>
    </row>
    <row r="126" spans="1:42" ht="31.5" customHeight="1" x14ac:dyDescent="0.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139" t="s">
        <v>128</v>
      </c>
      <c r="AC126" s="140" t="s">
        <v>44</v>
      </c>
      <c r="AD126" s="132"/>
      <c r="AE126" s="132"/>
      <c r="AF126" s="84">
        <v>0</v>
      </c>
      <c r="AG126" s="84">
        <v>0</v>
      </c>
      <c r="AH126" s="84" t="s">
        <v>45</v>
      </c>
      <c r="AI126" s="84" t="s">
        <v>45</v>
      </c>
      <c r="AJ126" s="84">
        <v>0</v>
      </c>
      <c r="AK126" s="84">
        <v>0</v>
      </c>
      <c r="AL126" s="84">
        <v>0</v>
      </c>
      <c r="AM126" s="84">
        <v>0</v>
      </c>
      <c r="AN126" s="84">
        <v>0</v>
      </c>
      <c r="AO126" s="145">
        <v>2023</v>
      </c>
    </row>
    <row r="127" spans="1:42" ht="42.75" customHeight="1" x14ac:dyDescent="0.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139" t="s">
        <v>125</v>
      </c>
      <c r="AC127" s="140" t="s">
        <v>132</v>
      </c>
      <c r="AD127" s="132"/>
      <c r="AE127" s="132"/>
      <c r="AF127" s="84">
        <v>0</v>
      </c>
      <c r="AG127" s="84">
        <v>0</v>
      </c>
      <c r="AH127" s="84">
        <v>0</v>
      </c>
      <c r="AI127" s="84">
        <v>5</v>
      </c>
      <c r="AJ127" s="84">
        <v>0</v>
      </c>
      <c r="AK127" s="84">
        <v>0</v>
      </c>
      <c r="AL127" s="84">
        <v>0</v>
      </c>
      <c r="AM127" s="84">
        <v>0</v>
      </c>
      <c r="AN127" s="84">
        <v>5</v>
      </c>
      <c r="AO127" s="145"/>
    </row>
    <row r="128" spans="1:42" x14ac:dyDescent="0.25">
      <c r="AJ128" s="87"/>
      <c r="AK128" s="87"/>
      <c r="AL128" s="87"/>
      <c r="AM128" s="87"/>
      <c r="AN128" s="120"/>
    </row>
    <row r="129" spans="40:40" x14ac:dyDescent="0.25">
      <c r="AN129" s="120"/>
    </row>
  </sheetData>
  <mergeCells count="47">
    <mergeCell ref="A11:C13"/>
    <mergeCell ref="D11:E13"/>
    <mergeCell ref="AN11:AN13"/>
    <mergeCell ref="AO11:AO13"/>
    <mergeCell ref="H12:I13"/>
    <mergeCell ref="J12:J13"/>
    <mergeCell ref="K12:K13"/>
    <mergeCell ref="L12:M13"/>
    <mergeCell ref="N12:N13"/>
    <mergeCell ref="V11:V13"/>
    <mergeCell ref="W11:Y13"/>
    <mergeCell ref="Z11:AA13"/>
    <mergeCell ref="AL11:AL13"/>
    <mergeCell ref="AI11:AI13"/>
    <mergeCell ref="AK11:AK13"/>
    <mergeCell ref="O11:Q13"/>
    <mergeCell ref="AB79:AB80"/>
    <mergeCell ref="AB88:AB89"/>
    <mergeCell ref="AB35:AB36"/>
    <mergeCell ref="AN10:AO10"/>
    <mergeCell ref="R11:S13"/>
    <mergeCell ref="T11:T13"/>
    <mergeCell ref="AF11:AF13"/>
    <mergeCell ref="AG11:AG13"/>
    <mergeCell ref="AH11:AH13"/>
    <mergeCell ref="AB10:AB13"/>
    <mergeCell ref="AC10:AC13"/>
    <mergeCell ref="AD10:AD13"/>
    <mergeCell ref="AE10:AE13"/>
    <mergeCell ref="AF10:AG10"/>
    <mergeCell ref="AM11:AM13"/>
    <mergeCell ref="F11:G13"/>
    <mergeCell ref="H11:N11"/>
    <mergeCell ref="A1:AO1"/>
    <mergeCell ref="A2:AE2"/>
    <mergeCell ref="A3:AE3"/>
    <mergeCell ref="A4:AE4"/>
    <mergeCell ref="AG4:AN5"/>
    <mergeCell ref="A5:N5"/>
    <mergeCell ref="U11:U13"/>
    <mergeCell ref="AJ11:AJ13"/>
    <mergeCell ref="A6:AO6"/>
    <mergeCell ref="A7:AO7"/>
    <mergeCell ref="A8:V8"/>
    <mergeCell ref="A9:V9"/>
    <mergeCell ref="A10:Q10"/>
    <mergeCell ref="R10:AA10"/>
  </mergeCells>
  <pageMargins left="0.25" right="0.25" top="0.75" bottom="0.75" header="0.3" footer="0.3"/>
  <pageSetup paperSize="9" scale="50" firstPageNumber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Usr-6A38</cp:lastModifiedBy>
  <cp:lastPrinted>2025-10-29T12:44:24Z</cp:lastPrinted>
  <dcterms:created xsi:type="dcterms:W3CDTF">2023-12-27T13:44:45Z</dcterms:created>
  <dcterms:modified xsi:type="dcterms:W3CDTF">2026-01-27T13:59:00Z</dcterms:modified>
</cp:coreProperties>
</file>